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charts/chart1.xml" ContentType="application/vnd.openxmlformats-officedocument.drawingml.chart+xml"/>
  <Override PartName="/xl/charts/style1.xml" ContentType="application/vnd.ms-office.chartstyle+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xl/charts/colors1.xml" ContentType="application/vnd.ms-office.chartcolorstyle+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showInkAnnotation="0" codeName="ЭтаКнига" defaultThemeVersion="124226"/>
  <workbookProtection lockStructure="1"/>
  <bookViews>
    <workbookView xWindow="0" yWindow="0" windowWidth="16752" windowHeight="7032" tabRatio="631"/>
  </bookViews>
  <sheets>
    <sheet name="Структура" sheetId="3" r:id="rId1"/>
    <sheet name="Справочник" sheetId="5" r:id="rId2"/>
    <sheet name="Часть I" sheetId="1" r:id="rId3"/>
    <sheet name="Часть II" sheetId="6" r:id="rId4"/>
    <sheet name="Сводная-баллы" sheetId="9" state="hidden" r:id="rId5"/>
    <sheet name="Направления" sheetId="8" state="hidden" r:id="rId6"/>
  </sheets>
  <definedNames>
    <definedName name="OLE_LINK1" localSheetId="2">'Часть I'!#REF!</definedName>
    <definedName name="OLE_LINK1" localSheetId="3">'Часть II'!#REF!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25" i="5"/>
  <c r="E46" l="1"/>
  <c r="E28" l="1"/>
  <c r="H105" l="1"/>
  <c r="H99"/>
  <c r="H103" l="1"/>
  <c r="H101"/>
  <c r="Q181" i="1" l="1"/>
  <c r="H181" l="1"/>
  <c r="I181" s="1"/>
  <c r="Q112" l="1"/>
  <c r="H112" s="1"/>
  <c r="I112" s="1"/>
  <c r="Q109"/>
  <c r="N109" s="1"/>
  <c r="Q241" i="6"/>
  <c r="N241"/>
  <c r="Q229"/>
  <c r="N229"/>
  <c r="Q223"/>
  <c r="N223"/>
  <c r="Q199"/>
  <c r="N199"/>
  <c r="H241" l="1"/>
  <c r="I241" s="1"/>
  <c r="H229"/>
  <c r="I229" s="1"/>
  <c r="H223"/>
  <c r="I223" s="1"/>
  <c r="H199"/>
  <c r="I199" s="1"/>
  <c r="H109" i="1"/>
  <c r="I109" s="1"/>
  <c r="N112"/>
  <c r="Q436" i="6" l="1"/>
  <c r="N436" s="1"/>
  <c r="H436" s="1"/>
  <c r="I436" s="1"/>
  <c r="Q430"/>
  <c r="N430" s="1"/>
  <c r="H430" s="1"/>
  <c r="I430" s="1"/>
  <c r="Q427"/>
  <c r="N427" s="1"/>
  <c r="H427" s="1"/>
  <c r="I427" s="1"/>
  <c r="Q424"/>
  <c r="N424" s="1"/>
  <c r="H424" s="1"/>
  <c r="I424" s="1"/>
  <c r="Q439"/>
  <c r="N439" s="1"/>
  <c r="H439" s="1"/>
  <c r="I439" s="1"/>
  <c r="Q433"/>
  <c r="Q421"/>
  <c r="N421" s="1"/>
  <c r="H421" s="1"/>
  <c r="I421" s="1"/>
  <c r="Q412"/>
  <c r="N412" s="1"/>
  <c r="H412" s="1"/>
  <c r="I412" s="1"/>
  <c r="Q409"/>
  <c r="N409" s="1"/>
  <c r="H409" s="1"/>
  <c r="I409" s="1"/>
  <c r="Q406"/>
  <c r="N406" s="1"/>
  <c r="H406" s="1"/>
  <c r="I406" s="1"/>
  <c r="Q403"/>
  <c r="N403" s="1"/>
  <c r="H403" s="1"/>
  <c r="I403" s="1"/>
  <c r="Q400"/>
  <c r="N400" s="1"/>
  <c r="H400" s="1"/>
  <c r="I400" s="1"/>
  <c r="Q415"/>
  <c r="Q397"/>
  <c r="N397" s="1"/>
  <c r="H397" s="1"/>
  <c r="I397" s="1"/>
  <c r="Q388"/>
  <c r="N388" s="1"/>
  <c r="H388" s="1"/>
  <c r="I388" s="1"/>
  <c r="Q379"/>
  <c r="N379" s="1"/>
  <c r="H379" s="1"/>
  <c r="I379" s="1"/>
  <c r="Q376"/>
  <c r="N376" s="1"/>
  <c r="H376" s="1"/>
  <c r="I376" s="1"/>
  <c r="Q391"/>
  <c r="Q385"/>
  <c r="N385" s="1"/>
  <c r="H385" s="1"/>
  <c r="I385" s="1"/>
  <c r="Q382"/>
  <c r="N382" s="1"/>
  <c r="H382" s="1"/>
  <c r="I382" s="1"/>
  <c r="Q373"/>
  <c r="N373" s="1"/>
  <c r="H373" s="1"/>
  <c r="I373" s="1"/>
  <c r="Q364"/>
  <c r="N364" s="1"/>
  <c r="H364" s="1"/>
  <c r="I364" s="1"/>
  <c r="Q367"/>
  <c r="N367" s="1"/>
  <c r="H367" s="1"/>
  <c r="I367" s="1"/>
  <c r="Q361"/>
  <c r="N361" s="1"/>
  <c r="H361" s="1"/>
  <c r="I361" s="1"/>
  <c r="Q352"/>
  <c r="N352" s="1"/>
  <c r="H352" s="1"/>
  <c r="I352" s="1"/>
  <c r="Q349"/>
  <c r="N349" s="1"/>
  <c r="H349" s="1"/>
  <c r="I349" s="1"/>
  <c r="Q346"/>
  <c r="Q343"/>
  <c r="N343" s="1"/>
  <c r="H343" s="1"/>
  <c r="I343" s="1"/>
  <c r="Q340"/>
  <c r="Q328"/>
  <c r="Q325"/>
  <c r="N325" s="1"/>
  <c r="H325" s="1"/>
  <c r="I325" s="1"/>
  <c r="Q322"/>
  <c r="N322" s="1"/>
  <c r="H322" s="1"/>
  <c r="I322" s="1"/>
  <c r="Q319"/>
  <c r="N319" s="1"/>
  <c r="H319" s="1"/>
  <c r="I319" s="1"/>
  <c r="Q316"/>
  <c r="N316" s="1"/>
  <c r="H316" s="1"/>
  <c r="I316" s="1"/>
  <c r="Q313"/>
  <c r="N313" s="1"/>
  <c r="H313" s="1"/>
  <c r="I313" s="1"/>
  <c r="Q298"/>
  <c r="N298" s="1"/>
  <c r="H298" s="1"/>
  <c r="I298" s="1"/>
  <c r="Q295"/>
  <c r="N295" s="1"/>
  <c r="H295" s="1"/>
  <c r="I295" s="1"/>
  <c r="Q292"/>
  <c r="N292" s="1"/>
  <c r="H292" s="1"/>
  <c r="I292" s="1"/>
  <c r="Q289"/>
  <c r="N289" s="1"/>
  <c r="H289" s="1"/>
  <c r="I289" s="1"/>
  <c r="Q286"/>
  <c r="N286" s="1"/>
  <c r="H286" s="1"/>
  <c r="I286" s="1"/>
  <c r="Q274"/>
  <c r="N274" s="1"/>
  <c r="H274" s="1"/>
  <c r="I274" s="1"/>
  <c r="Q271"/>
  <c r="N271" s="1"/>
  <c r="H271" s="1"/>
  <c r="I271" s="1"/>
  <c r="Q268"/>
  <c r="N268" s="1"/>
  <c r="H268" s="1"/>
  <c r="I268" s="1"/>
  <c r="Q265"/>
  <c r="N265" s="1"/>
  <c r="H265" s="1"/>
  <c r="I265" s="1"/>
  <c r="Q262"/>
  <c r="N262" s="1"/>
  <c r="H262" s="1"/>
  <c r="I262" s="1"/>
  <c r="Q259"/>
  <c r="N259" s="1"/>
  <c r="H259" s="1"/>
  <c r="I259" s="1"/>
  <c r="K59" i="3" l="1"/>
  <c r="N328" i="6"/>
  <c r="H328" s="1"/>
  <c r="I328" s="1"/>
  <c r="N346"/>
  <c r="H346" s="1"/>
  <c r="I346" s="1"/>
  <c r="N391"/>
  <c r="H391" s="1"/>
  <c r="I391" s="1"/>
  <c r="K60" i="3" s="1"/>
  <c r="N433" i="6"/>
  <c r="H433" s="1"/>
  <c r="I433" s="1"/>
  <c r="N340"/>
  <c r="H340" s="1"/>
  <c r="I340" s="1"/>
  <c r="N415"/>
  <c r="H415" s="1"/>
  <c r="I415" s="1"/>
  <c r="K62" i="3" s="1"/>
  <c r="E64" i="5"/>
  <c r="Q46" i="1" l="1"/>
  <c r="N46" s="1"/>
  <c r="H46" s="1"/>
  <c r="I46" s="1"/>
  <c r="B24" i="5"/>
  <c r="Q25" i="1"/>
  <c r="Q22"/>
  <c r="N22"/>
  <c r="Q19"/>
  <c r="H19" s="1"/>
  <c r="I19" s="1"/>
  <c r="Q16"/>
  <c r="H16" s="1"/>
  <c r="I16" s="1"/>
  <c r="H25" l="1"/>
  <c r="I25" s="1"/>
  <c r="H22"/>
  <c r="I22" s="1"/>
  <c r="Q160" i="6"/>
  <c r="N160" s="1"/>
  <c r="H160" s="1"/>
  <c r="I160" s="1"/>
  <c r="H94" i="5"/>
  <c r="Q133" i="6"/>
  <c r="N133" s="1"/>
  <c r="H133" s="1"/>
  <c r="I133" s="1"/>
  <c r="I94" i="5" l="1"/>
  <c r="Q58" i="6"/>
  <c r="N58" s="1"/>
  <c r="Q61"/>
  <c r="N61"/>
  <c r="Q55"/>
  <c r="N55"/>
  <c r="Q37"/>
  <c r="N37" s="1"/>
  <c r="H37" s="1"/>
  <c r="I37" s="1"/>
  <c r="Q16"/>
  <c r="N16"/>
  <c r="H55" l="1"/>
  <c r="I55" s="1"/>
  <c r="H58"/>
  <c r="I58" s="1"/>
  <c r="H61"/>
  <c r="I61" s="1"/>
  <c r="H16"/>
  <c r="I16" s="1"/>
  <c r="Q148" i="1"/>
  <c r="N148"/>
  <c r="Q142"/>
  <c r="N142"/>
  <c r="Q73"/>
  <c r="Q76"/>
  <c r="H142" l="1"/>
  <c r="I142" s="1"/>
  <c r="H148"/>
  <c r="I148" s="1"/>
  <c r="F30" i="3" s="1"/>
  <c r="N73" i="1"/>
  <c r="H73" s="1"/>
  <c r="I73" s="1"/>
  <c r="N76"/>
  <c r="H76" s="1"/>
  <c r="I76" s="1"/>
  <c r="C49" i="5"/>
  <c r="Q226" i="1"/>
  <c r="N226" s="1"/>
  <c r="H226" s="1"/>
  <c r="I226" s="1"/>
  <c r="Q223"/>
  <c r="Q220"/>
  <c r="Q199"/>
  <c r="N199"/>
  <c r="H84" i="5"/>
  <c r="Q184" i="1"/>
  <c r="N182" s="1"/>
  <c r="Q160"/>
  <c r="N160"/>
  <c r="H223" l="1"/>
  <c r="I223" s="1"/>
  <c r="N224"/>
  <c r="I84" i="5"/>
  <c r="N184" i="1"/>
  <c r="H184" s="1"/>
  <c r="I184" s="1"/>
  <c r="N220"/>
  <c r="H220" s="1"/>
  <c r="I220" s="1"/>
  <c r="H199"/>
  <c r="I199" s="1"/>
  <c r="H160"/>
  <c r="I160" s="1"/>
  <c r="Q436"/>
  <c r="Q439"/>
  <c r="N439" s="1"/>
  <c r="H439" s="1"/>
  <c r="I439" s="1"/>
  <c r="Q430"/>
  <c r="Q424"/>
  <c r="N422" s="1"/>
  <c r="Q415"/>
  <c r="Q412"/>
  <c r="N410" s="1"/>
  <c r="Q394"/>
  <c r="Q391"/>
  <c r="H391" s="1"/>
  <c r="I391" s="1"/>
  <c r="E61" i="5"/>
  <c r="Q379" i="1"/>
  <c r="Q376"/>
  <c r="H376" s="1"/>
  <c r="I376" s="1"/>
  <c r="Q361"/>
  <c r="N361" s="1"/>
  <c r="Q355"/>
  <c r="N355" s="1"/>
  <c r="H355" s="1"/>
  <c r="I355" s="1"/>
  <c r="C58" i="5"/>
  <c r="Q343" i="1"/>
  <c r="H343" s="1"/>
  <c r="I343" s="1"/>
  <c r="Q331"/>
  <c r="H331" s="1"/>
  <c r="I331" s="1"/>
  <c r="Q328"/>
  <c r="H328" s="1"/>
  <c r="I328" s="1"/>
  <c r="Q325"/>
  <c r="N325" s="1"/>
  <c r="H325" s="1"/>
  <c r="I325" s="1"/>
  <c r="Q322"/>
  <c r="N320" s="1"/>
  <c r="H27" i="5"/>
  <c r="I27" s="1"/>
  <c r="Q319" i="1"/>
  <c r="N317" s="1"/>
  <c r="Q316"/>
  <c r="Q313"/>
  <c r="Q310"/>
  <c r="Q307"/>
  <c r="Q304"/>
  <c r="Q301"/>
  <c r="N301" s="1"/>
  <c r="H301" s="1"/>
  <c r="I301" s="1"/>
  <c r="Q298"/>
  <c r="C43" i="5"/>
  <c r="C24"/>
  <c r="C31"/>
  <c r="Q271" i="1"/>
  <c r="H271" s="1"/>
  <c r="I271" s="1"/>
  <c r="Q277"/>
  <c r="N277" s="1"/>
  <c r="H277" s="1"/>
  <c r="I277" s="1"/>
  <c r="Q274"/>
  <c r="H436" l="1"/>
  <c r="I436" s="1"/>
  <c r="F82" i="3" s="1"/>
  <c r="N437" i="1"/>
  <c r="N430"/>
  <c r="H430" s="1"/>
  <c r="I430" s="1"/>
  <c r="F81" i="3" s="1"/>
  <c r="N428" i="1"/>
  <c r="N415"/>
  <c r="H415" s="1"/>
  <c r="I415" s="1"/>
  <c r="N413"/>
  <c r="N316"/>
  <c r="H316" s="1"/>
  <c r="I316" s="1"/>
  <c r="N314"/>
  <c r="N313"/>
  <c r="H313" s="1"/>
  <c r="I313" s="1"/>
  <c r="N311"/>
  <c r="N275"/>
  <c r="N377"/>
  <c r="N374"/>
  <c r="N389"/>
  <c r="N392"/>
  <c r="N359"/>
  <c r="N296"/>
  <c r="N302"/>
  <c r="N308"/>
  <c r="N274"/>
  <c r="H274" s="1"/>
  <c r="I274" s="1"/>
  <c r="N310"/>
  <c r="H310" s="1"/>
  <c r="I310" s="1"/>
  <c r="N319"/>
  <c r="H319" s="1"/>
  <c r="I319" s="1"/>
  <c r="N412"/>
  <c r="H412" s="1"/>
  <c r="I412" s="1"/>
  <c r="F75" i="3" s="1"/>
  <c r="N424" i="1"/>
  <c r="H424" s="1"/>
  <c r="I424" s="1"/>
  <c r="N394"/>
  <c r="N304"/>
  <c r="H304" s="1"/>
  <c r="I304" s="1"/>
  <c r="H379"/>
  <c r="I379" s="1"/>
  <c r="N391"/>
  <c r="N322"/>
  <c r="H322" s="1"/>
  <c r="I322" s="1"/>
  <c r="H394"/>
  <c r="I394" s="1"/>
  <c r="N307"/>
  <c r="H307" s="1"/>
  <c r="I307" s="1"/>
  <c r="N298"/>
  <c r="H298" s="1"/>
  <c r="I298" s="1"/>
  <c r="N379"/>
  <c r="N376"/>
  <c r="H361"/>
  <c r="I361" s="1"/>
  <c r="Q247" i="6"/>
  <c r="N247" s="1"/>
  <c r="H247" s="1"/>
  <c r="I247" s="1"/>
  <c r="Q205"/>
  <c r="N205" s="1"/>
  <c r="H205" s="1"/>
  <c r="I205" s="1"/>
  <c r="Q196"/>
  <c r="N196" s="1"/>
  <c r="H196" s="1"/>
  <c r="I196" s="1"/>
  <c r="Q235"/>
  <c r="H235" s="1"/>
  <c r="I235" s="1"/>
  <c r="Q217"/>
  <c r="N217" s="1"/>
  <c r="H217" s="1"/>
  <c r="I217" s="1"/>
  <c r="Q214"/>
  <c r="N214" s="1"/>
  <c r="H214" s="1"/>
  <c r="I214" s="1"/>
  <c r="Q202"/>
  <c r="N202" s="1"/>
  <c r="H202" s="1"/>
  <c r="I202" s="1"/>
  <c r="Q190"/>
  <c r="N190"/>
  <c r="Q187"/>
  <c r="N187"/>
  <c r="Q184"/>
  <c r="N184"/>
  <c r="Q181"/>
  <c r="N181"/>
  <c r="F80" i="3" l="1"/>
  <c r="F77"/>
  <c r="K40"/>
  <c r="H190" i="6"/>
  <c r="I190" s="1"/>
  <c r="H181"/>
  <c r="I181" s="1"/>
  <c r="H187"/>
  <c r="I187" s="1"/>
  <c r="H184"/>
  <c r="I184" s="1"/>
  <c r="Q205" i="1"/>
  <c r="N203" s="1"/>
  <c r="Q208"/>
  <c r="Q178"/>
  <c r="Q172"/>
  <c r="E55" i="5"/>
  <c r="C22"/>
  <c r="H75"/>
  <c r="I75" s="1"/>
  <c r="H63"/>
  <c r="I63" s="1"/>
  <c r="H36"/>
  <c r="I36" s="1"/>
  <c r="Q169" i="1"/>
  <c r="H78" i="5"/>
  <c r="I78" s="1"/>
  <c r="H66"/>
  <c r="I66" s="1"/>
  <c r="H54"/>
  <c r="I54" s="1"/>
  <c r="H57"/>
  <c r="N353" i="1" s="1"/>
  <c r="Q166"/>
  <c r="Q163"/>
  <c r="N161" s="1"/>
  <c r="Q139"/>
  <c r="N139" s="1"/>
  <c r="Q136"/>
  <c r="Q133"/>
  <c r="H133" s="1"/>
  <c r="I133" s="1"/>
  <c r="Q121"/>
  <c r="Q124"/>
  <c r="Q88"/>
  <c r="Q82"/>
  <c r="N82"/>
  <c r="Q67"/>
  <c r="N67"/>
  <c r="Q64"/>
  <c r="N64"/>
  <c r="Q70"/>
  <c r="N70"/>
  <c r="Q49"/>
  <c r="Q43"/>
  <c r="N43" s="1"/>
  <c r="H43" s="1"/>
  <c r="I43" s="1"/>
  <c r="Q34"/>
  <c r="N34" s="1"/>
  <c r="H34" s="1"/>
  <c r="I34" s="1"/>
  <c r="Q28"/>
  <c r="N26" s="1"/>
  <c r="Q40"/>
  <c r="N40"/>
  <c r="Q37"/>
  <c r="N37"/>
  <c r="N178" l="1"/>
  <c r="H178" s="1"/>
  <c r="I178" s="1"/>
  <c r="N176"/>
  <c r="N49"/>
  <c r="H49" s="1"/>
  <c r="I49" s="1"/>
  <c r="N47"/>
  <c r="N167"/>
  <c r="N164"/>
  <c r="N28"/>
  <c r="H28" s="1"/>
  <c r="I28" s="1"/>
  <c r="N124"/>
  <c r="N121"/>
  <c r="I57" i="5"/>
  <c r="N205" i="1"/>
  <c r="H205" s="1"/>
  <c r="I205" s="1"/>
  <c r="N208"/>
  <c r="H208" s="1"/>
  <c r="I208" s="1"/>
  <c r="N172"/>
  <c r="H172" s="1"/>
  <c r="I172" s="1"/>
  <c r="N169"/>
  <c r="H169" s="1"/>
  <c r="I169" s="1"/>
  <c r="N163"/>
  <c r="H163" s="1"/>
  <c r="I163" s="1"/>
  <c r="N166"/>
  <c r="H166" s="1"/>
  <c r="I166" s="1"/>
  <c r="N136"/>
  <c r="H136"/>
  <c r="I136" s="1"/>
  <c r="N133"/>
  <c r="H139"/>
  <c r="I139" s="1"/>
  <c r="H70"/>
  <c r="I70" s="1"/>
  <c r="H67"/>
  <c r="I67" s="1"/>
  <c r="H82"/>
  <c r="I82" s="1"/>
  <c r="H121"/>
  <c r="I121" s="1"/>
  <c r="H124"/>
  <c r="I124" s="1"/>
  <c r="N88"/>
  <c r="H88" s="1"/>
  <c r="I88" s="1"/>
  <c r="H64"/>
  <c r="I64" s="1"/>
  <c r="H37"/>
  <c r="I37" s="1"/>
  <c r="H40"/>
  <c r="I40" s="1"/>
  <c r="Q169" i="6"/>
  <c r="N169" s="1"/>
  <c r="H169" s="1"/>
  <c r="I169" s="1"/>
  <c r="Q172"/>
  <c r="N172" s="1"/>
  <c r="H172" s="1"/>
  <c r="I172" s="1"/>
  <c r="G172"/>
  <c r="F172"/>
  <c r="Q148"/>
  <c r="Q142"/>
  <c r="N142" s="1"/>
  <c r="H142" s="1"/>
  <c r="I142" s="1"/>
  <c r="Q121"/>
  <c r="N121" s="1"/>
  <c r="H121" s="1"/>
  <c r="I121" s="1"/>
  <c r="Q100"/>
  <c r="Q94"/>
  <c r="N94" s="1"/>
  <c r="H94" s="1"/>
  <c r="I94" s="1"/>
  <c r="K34" i="3" l="1"/>
  <c r="H148" i="6"/>
  <c r="I148" s="1"/>
  <c r="F29" i="3"/>
  <c r="F10"/>
  <c r="F35"/>
  <c r="F7"/>
  <c r="F19"/>
  <c r="N100" i="6"/>
  <c r="H100" s="1"/>
  <c r="I100" s="1"/>
  <c r="K19" i="3" s="1"/>
  <c r="C12" i="8"/>
  <c r="D12" s="1"/>
  <c r="Q76" i="6" l="1"/>
  <c r="N76"/>
  <c r="Q73"/>
  <c r="N73"/>
  <c r="Q49"/>
  <c r="N49"/>
  <c r="Q46"/>
  <c r="N46"/>
  <c r="Q43"/>
  <c r="N43"/>
  <c r="Q31"/>
  <c r="N31"/>
  <c r="Q28"/>
  <c r="N28"/>
  <c r="Q25"/>
  <c r="N25"/>
  <c r="Q22"/>
  <c r="N22"/>
  <c r="Q61" i="1"/>
  <c r="N61"/>
  <c r="Q88" i="6" l="1"/>
  <c r="Q91"/>
  <c r="N91" s="1"/>
  <c r="Q106"/>
  <c r="N104" s="1"/>
  <c r="Q109"/>
  <c r="N107" s="1"/>
  <c r="N106" l="1"/>
  <c r="N109"/>
  <c r="N88"/>
  <c r="B1" l="1"/>
  <c r="B1" i="1"/>
  <c r="B1" i="3"/>
  <c r="H86" i="5" l="1"/>
  <c r="H97"/>
  <c r="H91"/>
  <c r="H69"/>
  <c r="H91" i="6"/>
  <c r="I91" s="1"/>
  <c r="H106"/>
  <c r="I106" s="1"/>
  <c r="N437" l="1"/>
  <c r="N425"/>
  <c r="N410"/>
  <c r="N398"/>
  <c r="N383"/>
  <c r="N371"/>
  <c r="N341"/>
  <c r="N326"/>
  <c r="N314"/>
  <c r="N296"/>
  <c r="N284"/>
  <c r="N269"/>
  <c r="N257"/>
  <c r="N434"/>
  <c r="N395"/>
  <c r="N380"/>
  <c r="N350"/>
  <c r="N323"/>
  <c r="N293"/>
  <c r="N266"/>
  <c r="N419"/>
  <c r="N389"/>
  <c r="N377"/>
  <c r="N347"/>
  <c r="N320"/>
  <c r="N290"/>
  <c r="N263"/>
  <c r="N428"/>
  <c r="N413"/>
  <c r="N401"/>
  <c r="N386"/>
  <c r="N374"/>
  <c r="N359"/>
  <c r="N344"/>
  <c r="N317"/>
  <c r="N287"/>
  <c r="N272"/>
  <c r="N260"/>
  <c r="N422"/>
  <c r="N407"/>
  <c r="N365"/>
  <c r="N338"/>
  <c r="N311"/>
  <c r="N431"/>
  <c r="N404"/>
  <c r="N362"/>
  <c r="N158"/>
  <c r="N140"/>
  <c r="N98"/>
  <c r="N170"/>
  <c r="N86"/>
  <c r="N167"/>
  <c r="N89"/>
  <c r="N119"/>
  <c r="I97" i="5"/>
  <c r="I69"/>
  <c r="I91"/>
  <c r="I86"/>
  <c r="H76" i="6" l="1"/>
  <c r="I76" s="1"/>
  <c r="H25"/>
  <c r="I25" s="1"/>
  <c r="H46"/>
  <c r="I46" s="1"/>
  <c r="H73"/>
  <c r="H49"/>
  <c r="I49" s="1"/>
  <c r="H31"/>
  <c r="I31" s="1"/>
  <c r="H43"/>
  <c r="I43" s="1"/>
  <c r="H22"/>
  <c r="H28"/>
  <c r="I28" s="1"/>
  <c r="H61" i="1"/>
  <c r="I61" s="1"/>
  <c r="F16" i="3" l="1"/>
  <c r="F9"/>
  <c r="Q118" i="1"/>
  <c r="Q103"/>
  <c r="N103" l="1"/>
  <c r="H103"/>
  <c r="I103" s="1"/>
  <c r="N118"/>
  <c r="H118"/>
  <c r="I118" s="1"/>
  <c r="I73" i="6"/>
  <c r="Q382" i="1" l="1"/>
  <c r="N380" s="1"/>
  <c r="Q373"/>
  <c r="N371" s="1"/>
  <c r="Q367"/>
  <c r="N365" s="1"/>
  <c r="Q370"/>
  <c r="N368" s="1"/>
  <c r="N373" l="1"/>
  <c r="H373"/>
  <c r="I373" s="1"/>
  <c r="N370"/>
  <c r="H370"/>
  <c r="I370" s="1"/>
  <c r="N367"/>
  <c r="H367"/>
  <c r="I367" s="1"/>
  <c r="N382"/>
  <c r="H382" s="1"/>
  <c r="I382" s="1"/>
  <c r="H9" i="5" l="1"/>
  <c r="H8"/>
  <c r="H7"/>
  <c r="H6"/>
  <c r="H5"/>
  <c r="H81" l="1"/>
  <c r="H72"/>
  <c r="H60"/>
  <c r="I60" s="1"/>
  <c r="H51"/>
  <c r="H45"/>
  <c r="N323" i="1" s="1"/>
  <c r="H39" i="5"/>
  <c r="H33"/>
  <c r="H17"/>
  <c r="H42"/>
  <c r="H30"/>
  <c r="H48"/>
  <c r="H88"/>
  <c r="H24"/>
  <c r="I24" s="1"/>
  <c r="H21"/>
  <c r="H14"/>
  <c r="H12"/>
  <c r="H19"/>
  <c r="N101" i="1" l="1"/>
  <c r="N86"/>
  <c r="N92" i="6"/>
  <c r="N170" i="1"/>
  <c r="N215" i="6"/>
  <c r="N203"/>
  <c r="N212"/>
  <c r="N218" i="1"/>
  <c r="N119"/>
  <c r="N110"/>
  <c r="N122"/>
  <c r="N116"/>
  <c r="N107"/>
  <c r="N206"/>
  <c r="N131" i="6"/>
  <c r="N272" i="1"/>
  <c r="N134"/>
  <c r="N32"/>
  <c r="N131"/>
  <c r="N44"/>
  <c r="N41"/>
  <c r="N71"/>
  <c r="N245" i="6"/>
  <c r="N200"/>
  <c r="N56"/>
  <c r="N305" i="1"/>
  <c r="N74"/>
  <c r="N137"/>
  <c r="N194" i="6"/>
  <c r="N35"/>
  <c r="N299" i="1"/>
  <c r="I48" i="5"/>
  <c r="I17"/>
  <c r="I72"/>
  <c r="I30"/>
  <c r="I39"/>
  <c r="I19"/>
  <c r="I14"/>
  <c r="I88"/>
  <c r="I81"/>
  <c r="I12"/>
  <c r="I42"/>
  <c r="I33"/>
  <c r="I45"/>
  <c r="I51"/>
  <c r="I21"/>
  <c r="Q355" i="6"/>
  <c r="N353" s="1"/>
  <c r="Q226"/>
  <c r="N224" s="1"/>
  <c r="Q220"/>
  <c r="N218" s="1"/>
  <c r="Q211"/>
  <c r="N209" s="1"/>
  <c r="F5" i="3" l="1"/>
  <c r="N355" i="6"/>
  <c r="H355" s="1"/>
  <c r="I355" s="1"/>
  <c r="N211"/>
  <c r="H211" s="1"/>
  <c r="I211" s="1"/>
  <c r="N220"/>
  <c r="H220" s="1"/>
  <c r="I220" s="1"/>
  <c r="N226"/>
  <c r="H226" s="1"/>
  <c r="I226" s="1"/>
  <c r="Q163"/>
  <c r="N161" s="1"/>
  <c r="G163"/>
  <c r="F163"/>
  <c r="Q157"/>
  <c r="N155" s="1"/>
  <c r="Q139"/>
  <c r="N137" s="1"/>
  <c r="Q136"/>
  <c r="N134" s="1"/>
  <c r="Q118"/>
  <c r="Q124"/>
  <c r="N122" s="1"/>
  <c r="K42" i="3" l="1"/>
  <c r="N136" i="6"/>
  <c r="H136" s="1"/>
  <c r="I136" s="1"/>
  <c r="N139"/>
  <c r="H139" s="1"/>
  <c r="I139" s="1"/>
  <c r="K64" i="3"/>
  <c r="N157" i="6"/>
  <c r="H157" s="1"/>
  <c r="I157" s="1"/>
  <c r="N163"/>
  <c r="H163" s="1"/>
  <c r="I163" s="1"/>
  <c r="N124"/>
  <c r="H124" s="1"/>
  <c r="I124" s="1"/>
  <c r="N118"/>
  <c r="H118" s="1"/>
  <c r="I118" s="1"/>
  <c r="H88"/>
  <c r="I88" s="1"/>
  <c r="K17" i="3" s="1"/>
  <c r="H109" i="6"/>
  <c r="I109" s="1"/>
  <c r="K23" i="3" s="1"/>
  <c r="Q70" i="6"/>
  <c r="I22"/>
  <c r="K10" i="3" s="1"/>
  <c r="Q337" i="6"/>
  <c r="N335" s="1"/>
  <c r="Q331"/>
  <c r="N329" s="1"/>
  <c r="Q307"/>
  <c r="N305" s="1"/>
  <c r="Q301"/>
  <c r="N299" s="1"/>
  <c r="Q283"/>
  <c r="N281" s="1"/>
  <c r="Q277"/>
  <c r="N275" s="1"/>
  <c r="Q238"/>
  <c r="N236" s="1"/>
  <c r="Q151"/>
  <c r="N149" s="1"/>
  <c r="Q127"/>
  <c r="N125" s="1"/>
  <c r="Q115"/>
  <c r="Q67"/>
  <c r="N65" s="1"/>
  <c r="K31" i="3" l="1"/>
  <c r="K27"/>
  <c r="N116" i="6"/>
  <c r="N113"/>
  <c r="H67"/>
  <c r="I67" s="1"/>
  <c r="N337"/>
  <c r="H337" s="1"/>
  <c r="I337" s="1"/>
  <c r="K57" i="3" s="1"/>
  <c r="N331" i="6"/>
  <c r="H331" s="1"/>
  <c r="I331" s="1"/>
  <c r="N307"/>
  <c r="H307" s="1"/>
  <c r="I307" s="1"/>
  <c r="K53" i="3" s="1"/>
  <c r="N283" i="6"/>
  <c r="H283" s="1"/>
  <c r="I283" s="1"/>
  <c r="N301"/>
  <c r="H301" s="1"/>
  <c r="I301" s="1"/>
  <c r="N277"/>
  <c r="H277" s="1"/>
  <c r="I277" s="1"/>
  <c r="K51" i="3" s="1"/>
  <c r="K46"/>
  <c r="N238" i="6"/>
  <c r="H238" s="1"/>
  <c r="I238" s="1"/>
  <c r="N151"/>
  <c r="H151" s="1"/>
  <c r="I151" s="1"/>
  <c r="K29" i="3" s="1"/>
  <c r="N115" i="6"/>
  <c r="H115" s="1"/>
  <c r="I115" s="1"/>
  <c r="N127"/>
  <c r="H127" s="1"/>
  <c r="I127" s="1"/>
  <c r="K25" i="3" s="1"/>
  <c r="H70" i="6"/>
  <c r="I70" s="1"/>
  <c r="N67"/>
  <c r="K48" i="3" l="1"/>
  <c r="K44"/>
  <c r="K37"/>
  <c r="K13"/>
  <c r="K55"/>
  <c r="K6"/>
  <c r="K14"/>
  <c r="K52"/>
  <c r="K7"/>
  <c r="Q403" i="1"/>
  <c r="N401" s="1"/>
  <c r="Q400"/>
  <c r="N398" s="1"/>
  <c r="N403" l="1"/>
  <c r="H403" s="1"/>
  <c r="I403" s="1"/>
  <c r="N400"/>
  <c r="H400" l="1"/>
  <c r="I400" s="1"/>
  <c r="Q340"/>
  <c r="N338" s="1"/>
  <c r="Q289"/>
  <c r="N287" s="1"/>
  <c r="Q286"/>
  <c r="N284" s="1"/>
  <c r="Q280"/>
  <c r="N278" s="1"/>
  <c r="Q268"/>
  <c r="N266" s="1"/>
  <c r="Q406"/>
  <c r="N404" s="1"/>
  <c r="Q388"/>
  <c r="N386" s="1"/>
  <c r="Q364"/>
  <c r="N362" s="1"/>
  <c r="Q352"/>
  <c r="N350" s="1"/>
  <c r="Q337"/>
  <c r="N335" s="1"/>
  <c r="Q295"/>
  <c r="N293" s="1"/>
  <c r="Q265"/>
  <c r="N263" s="1"/>
  <c r="H364" l="1"/>
  <c r="I364" s="1"/>
  <c r="F70" i="3" s="1"/>
  <c r="N364" i="1"/>
  <c r="N337"/>
  <c r="H337" s="1"/>
  <c r="I337" s="1"/>
  <c r="N352"/>
  <c r="H352" s="1"/>
  <c r="I352" s="1"/>
  <c r="N340"/>
  <c r="H340" s="1"/>
  <c r="I340" s="1"/>
  <c r="N295"/>
  <c r="H295" s="1"/>
  <c r="I295" s="1"/>
  <c r="N289"/>
  <c r="H289" s="1"/>
  <c r="I289" s="1"/>
  <c r="N286"/>
  <c r="H286" s="1"/>
  <c r="I286" s="1"/>
  <c r="N265"/>
  <c r="H265" s="1"/>
  <c r="I265" s="1"/>
  <c r="N268"/>
  <c r="H268" s="1"/>
  <c r="I268" s="1"/>
  <c r="N280"/>
  <c r="H280" s="1"/>
  <c r="I280" s="1"/>
  <c r="N406"/>
  <c r="H406" s="1"/>
  <c r="I406" s="1"/>
  <c r="F73" i="3" s="1"/>
  <c r="N388" i="1"/>
  <c r="H388" s="1"/>
  <c r="I388" s="1"/>
  <c r="F72" i="3" s="1"/>
  <c r="F64" l="1"/>
  <c r="F55"/>
  <c r="F68"/>
  <c r="F65"/>
  <c r="F60"/>
  <c r="F62"/>
  <c r="F53"/>
  <c r="F59"/>
  <c r="Q253" i="1"/>
  <c r="N251" s="1"/>
  <c r="Q247"/>
  <c r="N245" s="1"/>
  <c r="Q241"/>
  <c r="N239" s="1"/>
  <c r="Q238"/>
  <c r="N236" s="1"/>
  <c r="Q232"/>
  <c r="N230" s="1"/>
  <c r="Q217"/>
  <c r="N215" s="1"/>
  <c r="Q214"/>
  <c r="N212" s="1"/>
  <c r="N238" l="1"/>
  <c r="H238" s="1"/>
  <c r="I238" s="1"/>
  <c r="N241"/>
  <c r="H241" s="1"/>
  <c r="I241" s="1"/>
  <c r="N232"/>
  <c r="H232" s="1"/>
  <c r="I232" s="1"/>
  <c r="N214"/>
  <c r="H214" s="1"/>
  <c r="I214" s="1"/>
  <c r="N217"/>
  <c r="H217" s="1"/>
  <c r="I217" s="1"/>
  <c r="N253"/>
  <c r="H253" s="1"/>
  <c r="I253" s="1"/>
  <c r="F51" i="3" s="1"/>
  <c r="N247" i="1"/>
  <c r="H247" s="1"/>
  <c r="I247" s="1"/>
  <c r="F48" i="3" s="1"/>
  <c r="Q193" i="1"/>
  <c r="N191" s="1"/>
  <c r="Q196"/>
  <c r="N194" s="1"/>
  <c r="Q187"/>
  <c r="N185" s="1"/>
  <c r="F42" i="3" l="1"/>
  <c r="F44"/>
  <c r="F45"/>
  <c r="F40"/>
  <c r="N187" i="1"/>
  <c r="H187" s="1"/>
  <c r="I187" s="1"/>
  <c r="F37" i="3" s="1"/>
  <c r="N196" i="1"/>
  <c r="H196" s="1"/>
  <c r="I196" s="1"/>
  <c r="N193"/>
  <c r="H193" s="1"/>
  <c r="I193" s="1"/>
  <c r="F32" i="3" s="1"/>
  <c r="F39" l="1"/>
  <c r="F127" i="1" l="1"/>
  <c r="G127"/>
  <c r="Q115" l="1"/>
  <c r="H115" s="1"/>
  <c r="I115" s="1"/>
  <c r="Q106"/>
  <c r="N104" s="1"/>
  <c r="Q100"/>
  <c r="N98" s="1"/>
  <c r="Q97"/>
  <c r="N95" s="1"/>
  <c r="Q127"/>
  <c r="N125" s="1"/>
  <c r="Q94"/>
  <c r="N92" s="1"/>
  <c r="H100" l="1"/>
  <c r="I100" s="1"/>
  <c r="H97"/>
  <c r="I97" s="1"/>
  <c r="H94"/>
  <c r="I94" s="1"/>
  <c r="H127"/>
  <c r="I127" s="1"/>
  <c r="H106"/>
  <c r="I106" s="1"/>
  <c r="N97"/>
  <c r="N106"/>
  <c r="N100"/>
  <c r="N94"/>
  <c r="F22" i="3"/>
  <c r="N127" i="1"/>
  <c r="F12" i="3" l="1"/>
  <c r="F26"/>
  <c r="K3"/>
  <c r="F6"/>
</calcChain>
</file>

<file path=xl/sharedStrings.xml><?xml version="1.0" encoding="utf-8"?>
<sst xmlns="http://schemas.openxmlformats.org/spreadsheetml/2006/main" count="1583" uniqueCount="1326">
  <si>
    <t>Вер. 3.5
10.06.2022</t>
  </si>
  <si>
    <t>Мониторинг МУКО-2022. Структура опроса</t>
  </si>
  <si>
    <t xml:space="preserve">Общий прогресс заполнения формы </t>
  </si>
  <si>
    <t>Структура. Часть I.</t>
  </si>
  <si>
    <t>Состояние заполнения</t>
  </si>
  <si>
    <t>Структура. Часть II.</t>
  </si>
  <si>
    <t>Справочная информация муниципалитета</t>
  </si>
  <si>
    <t>Часть I. Механизмы управления качеством образовательных результатов</t>
  </si>
  <si>
    <t>Часть II. Механизмы управления качеством образовательной деятельности</t>
  </si>
  <si>
    <t>Направление 1.1. Система оценки качества подготовки обучающихся</t>
  </si>
  <si>
    <t>Направление 2.1. Система мониторинга эффективности руководителей образовательных организаций</t>
  </si>
  <si>
    <t>Наличие муниципальных показателей:</t>
  </si>
  <si>
    <t>Объективность оценки качества подгоготовки обучающихся</t>
  </si>
  <si>
    <t>Сбалансированность системы оценки качества подготовки обучающихся</t>
  </si>
  <si>
    <t>- по повышению качества управленческой деятельности руководителей ОО через развитие внутришкольных механизмов управления КО</t>
  </si>
  <si>
    <t>Направление 1.2. Система работы со школами с низкими результатами обучения и/или школами, функционирующими в неблагоприятных социальных условиях</t>
  </si>
  <si>
    <t>- по формированию резерва управленческих кадров</t>
  </si>
  <si>
    <t>Направление 2.2. Система обеспечения профессионального развития педагогических работников</t>
  </si>
  <si>
    <t>- по выявлению школ с низкими результатами обучения и/или школами, функционирующими в неблагоприятных социальных условиях, функционирующих в зоне риска снижения образовательных результатов</t>
  </si>
  <si>
    <t>- по выявлению профессиональных дефицитов педагогических работников</t>
  </si>
  <si>
    <t>- по выявлению динамики образовательных результатов в школах с низкими результатами обучения и/или школах, функционирующими в неблагоприятных социальных условиях</t>
  </si>
  <si>
    <t>- по учету индивидуальных образовательных маршрутов совершенствования профессионального мастерства педагогических работников, разработанных на основе диагностики профессиональных дефицитов</t>
  </si>
  <si>
    <t>- по оценке предметных компетенций и учету педагогических работников ШНРО и/или школ, функционирующих в неблагоприятных социальных условиях, в зоне риска снижения образовательных результатов, прошедших диагностику проф. дефицитов/предметных компетенций</t>
  </si>
  <si>
    <t>- по обеспечению ЦНППМ кураторами индивидуальных маршрутов и тьюторами</t>
  </si>
  <si>
    <t>- по поддержке педагогов, в том числе молодых, по реализации программ наставничества педагогических работников</t>
  </si>
  <si>
    <t>- по оказанию методической помощи и реализации механизмов поддержки практики школ в области повышения качества образования на региональном и муниципальном уровнях</t>
  </si>
  <si>
    <t>- по выявлению кадровых потребностей в образовательных организациях муниципалитетов</t>
  </si>
  <si>
    <t>- по профилактике учебной неуспешности обучающихся школ региона</t>
  </si>
  <si>
    <t>- по осуществлению профессиональной переподготовки по образовательным программам педагогической направленности</t>
  </si>
  <si>
    <t>- по мониторингу рисков снижения образовательных результатов и ресурсных дефицитов в образовательных организациях</t>
  </si>
  <si>
    <t>- по организации повышения квалификации педагогических работников в рамках реализации приоритетных федеральных программ</t>
  </si>
  <si>
    <t>Направление 1.3. Система выявления, поддержки и развития способностей и талантов у детей и молодежи</t>
  </si>
  <si>
    <t>- по реализации сетевого взаимодействия педагогов (методических объединений, профессиональных сообществ педагогов) на муниципальном уровне</t>
  </si>
  <si>
    <t>-по выявлению, поддержке и развитию способностей и талантов у детей и молодежи</t>
  </si>
  <si>
    <t>- по выявлению, поддержке и развитию способностей и талантов у обучающихся с ОВЗ</t>
  </si>
  <si>
    <t>Направление 2.3. Общие показатели, отражающие характеристики системы воспитания</t>
  </si>
  <si>
    <t>- по учёту участников этапов Всероссийской олимпиады школьников</t>
  </si>
  <si>
    <t>Наличие муниципальных показателей</t>
  </si>
  <si>
    <t>- по учету иных форм развития образовательных достижений школьников (за исключением ВсОШ)</t>
  </si>
  <si>
    <t>Формирование ценностных ориентаций, связанных с жизнью, здоровьем и безопасностью человека</t>
  </si>
  <si>
    <t>- по охвату обучающихся дополнительным образованием на основе учёта их потребности</t>
  </si>
  <si>
    <t>Формирование ценностных ориентаций, направленных на социальное взаимодействие</t>
  </si>
  <si>
    <t>- по учету обучающихся по индивидуальным учебным планам</t>
  </si>
  <si>
    <t>Формирование ценностных ориентаций, направленных на личностное развитие</t>
  </si>
  <si>
    <t>- по развитию способностей у обучающихся в классах с углубленным изучением отдельных предметов, профильных (предпрофильных классов)</t>
  </si>
  <si>
    <t>Профилактика деструктивного поведения обучающихся. Выявление обучающихся группы риска</t>
  </si>
  <si>
    <t>- по учету педагогических работников, повысивших уровень профессиональных компетенций в области выявления, поддержки и развития способностей и талантов у детей и молодежи</t>
  </si>
  <si>
    <t>Направление 2.4. Система мониторинга качества дошкольного 
образования</t>
  </si>
  <si>
    <t>- по осуществлению психолого-педагогического сопровождения способных детей и талантливой молодежи</t>
  </si>
  <si>
    <t>- по целям управления качеством образовательной среды в ДОО</t>
  </si>
  <si>
    <t xml:space="preserve">- по управлению качеством образовательной среды в ДОО </t>
  </si>
  <si>
    <t>Направление 1.4. Система работы по самоопределению и профессиональной ориентации обучающихся</t>
  </si>
  <si>
    <t>- по методам сбора и обработки информации о качестве образовательной среды в ДОО</t>
  </si>
  <si>
    <t>ТРЕК 1. Создание условий для совершения осознанного выбора дальнейшей траектории обучения выпускниками уровня основного общего образования
Наличие муниципальных показателей:</t>
  </si>
  <si>
    <t>- по мониторингу показателей качества образовательной среды в ДОО</t>
  </si>
  <si>
    <t>- по анализу результатов мониторинга качества образовательной среды в ДОО</t>
  </si>
  <si>
    <t>- по проведению ранней профориентации обучающихся</t>
  </si>
  <si>
    <t>- по адресным рекомендациям на основе мониторинговых данных</t>
  </si>
  <si>
    <t>- по выявлению предпочтений обучающихся ООО в области профессиональной ориентации</t>
  </si>
  <si>
    <t>- по мерам и мероприятиям, направленным на развитие качества образовательной среды в ДОО</t>
  </si>
  <si>
    <t>- по сопровождению профессионального самоопределения обучающихся ООО (в том числе обучающихся с ОВЗ)</t>
  </si>
  <si>
    <t>- по управленческим решениям, направленным на развитие качества образовательной среды в ДОО</t>
  </si>
  <si>
    <t>- по выбору профессии обучающимися ООО</t>
  </si>
  <si>
    <t>- по анализу эффективности управления качеством образовательной среды в ДОО</t>
  </si>
  <si>
    <t>ТРЕК 2. Повышение эффективности профилизации на уровне среднего общего образования
Наличие муниципальных показателей:</t>
  </si>
  <si>
    <t>- по выявлению предпочтений обучающихся СОО в области профессиональной ориентации</t>
  </si>
  <si>
    <t>- по сопровождению профессионального самоопределения обучающихся СОО (в том числе обучающихся с ОВЗ)</t>
  </si>
  <si>
    <t>- по выбору профессии обучающимися СОО</t>
  </si>
  <si>
    <t>- по эффективности профориентационной работы в профильных классах и классах с УИОП</t>
  </si>
  <si>
    <t>- по успешности зачисления в вуз в соответствии с выбранным профилем</t>
  </si>
  <si>
    <t>ТРЕК 3. Совершенствование структуры среднего профессионального образования
Наличие муниципальных показателей:</t>
  </si>
  <si>
    <t>- по учету обучающихся с ОВЗ, поступивших в ПОО</t>
  </si>
  <si>
    <t>- по учету обучающихся, поступивших в ПОО своего региона</t>
  </si>
  <si>
    <t>- по соответствию выбранных специальностей обучающимися ПОО и ОО ВО потребностям рынка труда региона</t>
  </si>
  <si>
    <t>Эвенкийский МР</t>
  </si>
  <si>
    <t>Информация о лице, ответственном за предоставленную информацию:</t>
  </si>
  <si>
    <t>Фамилия</t>
  </si>
  <si>
    <t>Боягир</t>
  </si>
  <si>
    <t>Имя</t>
  </si>
  <si>
    <t>Олег</t>
  </si>
  <si>
    <t>Отчество</t>
  </si>
  <si>
    <t>Анатольевич</t>
  </si>
  <si>
    <t>тел. мобильный</t>
  </si>
  <si>
    <t>Е-почта</t>
  </si>
  <si>
    <t>boyagiroa@tura.evenkya.ru</t>
  </si>
  <si>
    <t>Общая информация по муниципальному территориальному образованию о количестве:</t>
  </si>
  <si>
    <t>1.1</t>
  </si>
  <si>
    <t>1.2</t>
  </si>
  <si>
    <t>1.3</t>
  </si>
  <si>
    <t>1.4</t>
  </si>
  <si>
    <t>2.1</t>
  </si>
  <si>
    <t>2.2</t>
  </si>
  <si>
    <t>2.3</t>
  </si>
  <si>
    <t>2.4</t>
  </si>
  <si>
    <t>0.1.0.0.</t>
  </si>
  <si>
    <t>Всего общеобразовательных организаций (ОО) в муниципалите</t>
  </si>
  <si>
    <t>в т.ч.</t>
  </si>
  <si>
    <t>0.1.1.0.</t>
  </si>
  <si>
    <t>- ШНРО и ШНСУ</t>
  </si>
  <si>
    <t>0.2.0.0.</t>
  </si>
  <si>
    <t>Всего детей в муниципалитете</t>
  </si>
  <si>
    <t>0.3.0.0.</t>
  </si>
  <si>
    <t>Всего обучающихся в ОО муниципалита на конец 2021-2022 уч. года</t>
  </si>
  <si>
    <t>0.3.1.0.</t>
  </si>
  <si>
    <t>- обучающихся 4-х классов</t>
  </si>
  <si>
    <t>0.3.2.0.</t>
  </si>
  <si>
    <t>- обучающихся 5-х классов</t>
  </si>
  <si>
    <t>0.3.3.1.</t>
  </si>
  <si>
    <t>обучающихся с ОВЗ и детей-инвалидов</t>
  </si>
  <si>
    <t>0.3.3.0.</t>
  </si>
  <si>
    <t>- обучающихся 6-х классов</t>
  </si>
  <si>
    <t>0.3.4.0.</t>
  </si>
  <si>
    <t>- обучающихся 7-х классов</t>
  </si>
  <si>
    <t>0.3.4.1.</t>
  </si>
  <si>
    <t>обучающихся с ОВЗ и инвалидов</t>
  </si>
  <si>
    <t>0.3.5.0.</t>
  </si>
  <si>
    <t>- обучающихся 8-х классов</t>
  </si>
  <si>
    <t>0.3.5.1.</t>
  </si>
  <si>
    <t>0.3.6.0.</t>
  </si>
  <si>
    <t>- обучающихся 9-х классов</t>
  </si>
  <si>
    <t>0.3.6.1.</t>
  </si>
  <si>
    <t>принявших участие в региональном  этапе ВсОШ в муниципалитете</t>
  </si>
  <si>
    <t>0.3.7.0.</t>
  </si>
  <si>
    <t>- обучающихся 10-х классов</t>
  </si>
  <si>
    <t>0.3.7.1.</t>
  </si>
  <si>
    <t>обучающихся в профильных классах с углубленным изучением отдельных предметов</t>
  </si>
  <si>
    <t>0.3.8.0.</t>
  </si>
  <si>
    <t>- обучающихся 11-х классов</t>
  </si>
  <si>
    <t>0.3.8.1.</t>
  </si>
  <si>
    <t>0.3.11.0.</t>
  </si>
  <si>
    <t>- всего обучающихся с ОВЗ и инвалидов</t>
  </si>
  <si>
    <t>0.4.0.0.</t>
  </si>
  <si>
    <t>Всего детей от 5 до 18 лет с ОВЗ в муниципалитете</t>
  </si>
  <si>
    <t>Всего педагогических работников ОО муниципалитета</t>
  </si>
  <si>
    <t>0.4.1.0.</t>
  </si>
  <si>
    <t>- педагогических работников ШНРО и ШНСУ</t>
  </si>
  <si>
    <t>0.4.2.0.</t>
  </si>
  <si>
    <t>- педагогов-психологов</t>
  </si>
  <si>
    <t>Число педагогических работников учреждений дополнительного образования детей в муниципалитете</t>
  </si>
  <si>
    <t>0.6.0.0.</t>
  </si>
  <si>
    <t>Всего дошкольных образовательных организаций (ДОО) в муниципалитете</t>
  </si>
  <si>
    <t>Число выпускников 4-х классов муниципалитета в 2020-2021 уч. году</t>
  </si>
  <si>
    <t>Число выпускников 9-х классов муниципалитета в 2020-2021 уч. году</t>
  </si>
  <si>
    <t>Число выпускников 11-х классов муниципалитета в 2020-2021 уч. году</t>
  </si>
  <si>
    <t>Число  выпускников с ОВЗ и детей-инвалидов 9-х и 11-х классов в 2020-2021 уч. году</t>
  </si>
  <si>
    <t>1.0.0.0.</t>
  </si>
  <si>
    <t>1.1.0.0.</t>
  </si>
  <si>
    <t>1.1.1.0.</t>
  </si>
  <si>
    <t>1.1.1.1.</t>
  </si>
  <si>
    <t>Кол-во выпускников 11 кл. муниципалитета 2022 года, получивших медаль «За особые успехи в учении» и набравших менее 70 баллов хотя бы по одному из ЕГЭ</t>
  </si>
  <si>
    <t>1.1.1.2.</t>
  </si>
  <si>
    <t>Количество школ муниципалитета, с признаками необъективности</t>
  </si>
  <si>
    <t>1.1.1.3.</t>
  </si>
  <si>
    <t>Наличие в муниципалитете специальных мер, по преодолению признаков необъективности</t>
  </si>
  <si>
    <t>Имеется</t>
  </si>
  <si>
    <t>http://evenkia-school.ru/ege/,
http://evenkia-school.ru/gia/</t>
  </si>
  <si>
    <t>приказ Минобрнауки России от 28.06.2013г. №491 "Об утверждении порядка аккредитации граждан  в качестве  общественных наблюдателей при проведении государственной итоговой аттестации по образовательным программам основного общего и среднего общего образования"</t>
  </si>
  <si>
    <t>1.1.1.4.</t>
  </si>
  <si>
    <t>Количество ППЭ в муниципалитете</t>
  </si>
  <si>
    <t>1.1.1.5.</t>
  </si>
  <si>
    <t>Доля ППЭ, охваченных общественным наблюдением при проведении ОГЭ, ЕГЭ</t>
  </si>
  <si>
    <t>- кол-во ППЭ, охваченных общественным наблюдением</t>
  </si>
  <si>
    <t>1.1.2.0.</t>
  </si>
  <si>
    <t>1.1.2.1.</t>
  </si>
  <si>
    <t>Доля школ муниципалитета, опубликовавших графики проведения оценочных процедур в соответствии с рекомендациями Министерства просвещения РФ и Рособрнадзора</t>
  </si>
  <si>
    <t>- кол-во школ, опубликовавших на сайте графики проведения оценочных процедур</t>
  </si>
  <si>
    <t>1.1.2.2.</t>
  </si>
  <si>
    <t>Наличие в муниципалитете анализа графиков школ по проведению оценочных процедур в 2021-2022 году</t>
  </si>
  <si>
    <t>Отсутствует</t>
  </si>
  <si>
    <t>Укажите здесь ссылку на документ</t>
  </si>
  <si>
    <t>Укажите здесь название документа и соответствующий номер страницы</t>
  </si>
  <si>
    <t>1.1.2.3.</t>
  </si>
  <si>
    <t>Наличие в муниципалитете мероприятий, направленных на построение в школах объективной ВСОКО</t>
  </si>
  <si>
    <t>1.1.2.4.</t>
  </si>
  <si>
    <t>Доля школ муниципалитета, в которых управленческие кадры проходили повышение квалификации по вопросам формирования объективной ВСОКО</t>
  </si>
  <si>
    <t>- кол-во школ, в которых управленческие кадры прошли повышение квалификации по вопросам формирования объективной ВСОКО в 2021, 2022 году</t>
  </si>
  <si>
    <t>1.1.2.5.</t>
  </si>
  <si>
    <t>Доля образовательных организаций муниципалитета, в которых проведена оценка функциональной грамотности с использованием инструментария, разработанного на основе Банка заданий для формирования и оценки функциональной грамотности обучающихся основной школы (ФГБНУ ИСРО РАО) по математической, естественно-научной и читательской грамотности, РЭШ</t>
  </si>
  <si>
    <t>- число образовательных организаций муниципалитета, в которых проведена оценка функциональной грамотности с использованием инструментария, разработанного на основе Банка заданий для формирования и оценки функциональной грамотности обучающихся основной школы (ФГБНУ ИСРО РАО) по математической, естественно-научной и читательской грамотности, РЭШ</t>
  </si>
  <si>
    <t>1.1.2.6.</t>
  </si>
  <si>
    <t>Доля выпускников 11-х классов 2021 года, поступивших в ВУЗЫ региона</t>
  </si>
  <si>
    <t>- кол-во выпускников 11 классов (2021 г), поступивших в ВУЗы региона</t>
  </si>
  <si>
    <t>1.2.0.0.</t>
  </si>
  <si>
    <t>1.2.1.0.</t>
  </si>
  <si>
    <t>по выявлению школ с низкими результатами обучения и/или школами, функционирующими в неблагоприятных социальных условиях, функционирующих в зоне риска снижения образовательных результатов</t>
  </si>
  <si>
    <t>1.2.1.1.</t>
  </si>
  <si>
    <t>Наличие в муниципальной программе повышения качества образования раздела, содержащего информацию о региональной методике идентификации школ как ШНРО и ШНСУ</t>
  </si>
  <si>
    <t>https://kipk.ru/images/%D0%9F%D0%A0%D0%9E%D0%95%D0%9A%D0%A2_%D0%9F%D0%9A%D0%9E/%D0%9C%D0%BE%D0%BD%D0%B8%D1%82%D0%BE%D1%80%D0%B8%D0%BD%D0%B3_%D0%A8%D0%9D%D0%A0%D0%9E_%D0%B8_%D0%A8%D0%9D%D0%A1%D0%A3/%D0%9F%D1%80%D0%BE%D0%B5%D0%BA%D1%82_%D0%A0%D0%B5%D0%B3%D0%B8%D0%BE%D0%BD%D0%B0%D0%BB%D1%8C%D0%BD%D0%BE%D0%B9_%D0%BF%D1%80%D0%BE%D0%B3%D1%80%D0%B0%D0%BC%D0%BC%D1%8B_%D0%A8%D0%9D%D0%A0%D0%9E_%D0%B8_%D0%A8%D0%9D%D0%A1%D0%A3_2020-2022.pdf</t>
  </si>
  <si>
    <t>РЕГИОНАЛЬНАЯ ПРОГРАММА
повышения качества образования и поддержки школ с низкими результатами обучения и
школ, функционирующих в неблагоприятных социальных условиях на 2020-2022 годы. Раздел 4. стр.12</t>
  </si>
  <si>
    <t>1.2.1.2.</t>
  </si>
  <si>
    <t>Наличие показателей муниципального мониторинга, определяющих ШНРО (школы, находящиеся в зоне риска; школы, демонстрирующие низкие результаты)</t>
  </si>
  <si>
    <t>http://epc.gbu.su/wp-content/uploads/sites/158/2020/11/%D0%9C%D1%83%D0%BD%D0%B8%D1%86%D0%B8%D0%BF%D0%B0%D0%BB%D1%8C%D0%BD%D0%B0%D1%8F-%D0%BF%D1%80%D0%BE%D0%B3%D1%80%D0%B0%D0%BC%D0%BC%D0%B0-%D0%BF%D0%BE-%D0%BF%D0%BE%D0%B2%D1%8B%D1%88%D0%B5%D0%BD%D0%B8%D1%8E-%D0%BA%D0%B0%D1%87%D0%B5%D1%81%D1%82%D0%B2%D0%B0-%D0%BE%D0%B1%D1%80%D0%B0%D0%B7%D0%BE%D0%B2%D0%B0%D0%BD%D0%B8%D1%8F.pdf</t>
  </si>
  <si>
    <t>Муниципальная программа
По повышению качества образования и поддержки школ
Эвенкийского района с низкими результатами обучения и школ,
функционирующих в неблагоприятных социальных условиях на 2020-2022годы. Раздел 4.стр 8</t>
  </si>
  <si>
    <t>1.2.1.3.</t>
  </si>
  <si>
    <t>Наличие в муниципальной программе повышения качества образования раздела, содержащего информацию об ОО, отнесенных к категории школ, функционирующих в зоне риска снижения образовательных результатов</t>
  </si>
  <si>
    <t>Муниципальная программа
По повышению качества образования и поддержки школ
Эвенкийского района с низкими результатами обучения и школ,
функционирующих в неблагоприятных социальных условиях на 2020-2022годы. Раздел 2 стр.5</t>
  </si>
  <si>
    <t>1.2.1.4.</t>
  </si>
  <si>
    <t>Наличие показателей муниципального мониторинга, определяющих школы, функционирующие в зоне риска снижения образовательных результатов</t>
  </si>
  <si>
    <t>Муниципальная программа
По повышению качества образования и поддержки школ
Эвенкийского района с низкими результатами обучения и школ,
функционирующих в неблагоприятных социальных условиях на 2020-2022годы. Раздел 1 стр.4</t>
  </si>
  <si>
    <t>1.2.1.5.</t>
  </si>
  <si>
    <t>Доля школ муниципалитета с низкими результатами обучения и/или школ, функционирующих в неблагоприятных социальных условиях, от общего количества школ муниципалитета</t>
  </si>
  <si>
    <t>- количество ШНРО и ШНСУ</t>
  </si>
  <si>
    <t>1.2.1.6.</t>
  </si>
  <si>
    <t>Доля школ муниципалитета, в которых выявлены риски снижения образовательных результатов: отсутствие устойчивого доступа в интернет, отсутствие достаточного количества компьютерной техники, дефицит педагогических кадров</t>
  </si>
  <si>
    <t>- количество школ муниципалитета, в которых зафиксированы хотя бы два из трех указанных рисков снижения образовательных результатов</t>
  </si>
  <si>
    <t>1.2.2.0.</t>
  </si>
  <si>
    <t>по выявлению динамики образовательных результатов в школах с низкими результатами обучения и/или школах, функционирующими в неблагоприятных социальных условиях</t>
  </si>
  <si>
    <t>1.2.2.1.</t>
  </si>
  <si>
    <t>Наличие в муниципалитете аналитической справки по мониторингу образовательных результатов обучающихся в ШНРО и обучающихся в школах, функционирующих в зоне риска снижения образовательных результатов</t>
  </si>
  <si>
    <t>http://epc.gbu.su/%d1%80%d0%b0%d0%b1%d0%be%d1%82%d0%b0-%d0%bc%d0%b5%d1%82%d0%be%d0%b4%d0%b8%d1%87%d0%b5%d1%81%d0%ba%d0%be%d0%b9-%d1%81%d0%bb%d1%83%d0%b6%d0%b1%d1%8b-%d1%81%d0%be-%d1%88%d0%ba%d0%be%d0%bb%d0%b0%d0%bc/</t>
  </si>
  <si>
    <t>Краткий отчет по ВПР,Адресные рекомендации по итогам ВПР,Краткий отчет о результатах по читательской грамотности</t>
  </si>
  <si>
    <t>1.2.3.0.</t>
  </si>
  <si>
    <t>по оценке предметных компетенций и учету педагогических работников ШНРО и/или школ, функционирующих в неблагоприятных социальных условиях, в зоне риска снижения образовательных результатов, прошедших диагностику профессиональных дефицитов/предметных компетенций</t>
  </si>
  <si>
    <t>1.2.3.1.</t>
  </si>
  <si>
    <t>Доля педагогических работников ШНРО, включенных в процедуры диагностики профессиональных дефицитов (предметных, методических, психолого-педагогических) в общем количестве педработников ШНРО</t>
  </si>
  <si>
    <t>- количество педагогических работников ШНРО муниципалитета, включенных в процедуры диагностики профессиональных дефицитов: предметных; методических; психолого-педагогических</t>
  </si>
  <si>
    <t>1.2.4.0.</t>
  </si>
  <si>
    <t>по оказанию методической помощи и реализации механизмов поддержки практики школ в области повышения качества образования на региональном и муниципальном уровнях</t>
  </si>
  <si>
    <t>1.2.4.1.</t>
  </si>
  <si>
    <t>Доля педагогов ШНРО и ШНСУ в МСО, которым оказана консультативная, методическая и другие виды поддержки по повышению качества образования, от всех педагогов ШНРО и ШНСУ в МСО</t>
  </si>
  <si>
    <t>- количество педагогов ШНРО и ШНСУ муниципалитета, которым оказана консультативная, методическая и другие виды поддержки по повышению качества образования</t>
  </si>
  <si>
    <t>1.2.4.2.</t>
  </si>
  <si>
    <t>Доля педагогов ШНРО и ШНСУ в МСО, включенных в региональные сетевые методические объединения учителей-предметников</t>
  </si>
  <si>
    <t>- количество педагогов ШНРО и ШНСУ муниципалитета,  включенных в региональные сетевые методические объединения учителей-предметников</t>
  </si>
  <si>
    <t>1.2.4.3.</t>
  </si>
  <si>
    <t>Доля педагогов ШНРО и ШНСУ в МСО, включенных в работу регионального методического актива</t>
  </si>
  <si>
    <t>- количество педагогов ШНРО и ШНСУ в МСО, включенных в работу регионального методического актива</t>
  </si>
  <si>
    <t>1.2.4.4.</t>
  </si>
  <si>
    <t>Доля педагогов ШНРО и ШНСУ в МСО, имеющих ИОМ</t>
  </si>
  <si>
    <t>-  количество педагогов ШНРО и ШНСУ муниципалитета,  имеющих ИОМ</t>
  </si>
  <si>
    <t>1.2.4.5.</t>
  </si>
  <si>
    <t>Доля ШНРО и ШНСУ в МСО, вовлеченных в муниципальные (межмуниципальные) события/мероприятия, направленные на развитие профессионального мастерства педагогических и управленческих кадров по тематикам, связанным с повышением качества образования и поддержки ШНРО и ШНСУ</t>
  </si>
  <si>
    <t>- количество ШНРО и ШНСУ в МСО, вовлеченных в муниципальные (межмуниципальные) события/мероприятия, направленные на развитие профессионального мастерства педагогических и управленческих кадров по тематикам, связанным с повышением качества образования и поддержки ШНРО и ШНСУ</t>
  </si>
  <si>
    <t>1.2.4.6.</t>
  </si>
  <si>
    <t>Доля ШНРО и ШНСУ в МСО, вовлеченных в региональные события/мероприятия, направленные на развитие профессионального мастерства педагогических и управленческих кадров по тематикам, связанным с повышением качества образования и поддержки ШНРО и ШНСУ</t>
  </si>
  <si>
    <t>- количество ШНРО и ШНСУ в МСО, вовлеченных в региональные события/мероприятия, направленные на развитие профессионального мастерства педагогических и управленческих кадров по тематикам, связанным с повышением качества образования и поддержки ШНРО и ШНСУ</t>
  </si>
  <si>
    <t>1.2.4.7.</t>
  </si>
  <si>
    <t>Доля ШНРО и ШНСУ в МСО, вовлеченных в федеральные события/мероприятия, направленные на развитие профессионального мастерства педагогических и управленческих кадров по тематикам, связанным с повышением качества образования и поддержки ШНРО и ШНСУ</t>
  </si>
  <si>
    <t>- количество ШНРО и ШНСУ в МСО, вовлеченных в федеральные события/мероприятия, направленные на развитие профессионального мастерства педагогических и управленческих кадров по тематикам, связанным с повышением качества образования и поддержки ШНРО и ШНСУ</t>
  </si>
  <si>
    <t>1.2.4.8.</t>
  </si>
  <si>
    <t>Количество школ в МСО, имеющих статус муниципальных, региональных стажировочных площадок для оказания консультативной, методической, организационной и других видов поддержки ШНРО и ШНСУ по повышению качества образования в течение года</t>
  </si>
  <si>
    <t>1.2.4.9.</t>
  </si>
  <si>
    <t>Доля школьных команд ШНРО и ШНСУ, прошедших стажировку в других МСО региона/ других субъектах РФ</t>
  </si>
  <si>
    <t>- количество школьных команд ШНРО и ШНСУ, прошедших стажировку в других МСО региона/ других субъектах РФ</t>
  </si>
  <si>
    <t>1.2.4.10.</t>
  </si>
  <si>
    <t>Доля ШНРО и ШНСУ муниципалитета, для которых определены школы-лидеры/ директора-лидеры (проекта 500+), оказывающие им консультативную, методическую и другие виды поддержки (в том числе школы проекта 500+, муниципальные и региональные сетевые партнеры)</t>
  </si>
  <si>
    <t>- количество ШНРО и ШНСУ  муниципалитета, для которых определены школы лидеры, оказывающие им консультативную, методическую и другие виды поддержки</t>
  </si>
  <si>
    <t>1.2.4.11.</t>
  </si>
  <si>
    <t>Доля ШНРО и ШНСУ муниципалитета, в которые организованы методические и управленческие десанты муниципальных/ региональных методических команд</t>
  </si>
  <si>
    <t>- количество ШНРО и ШНСУ муниципалитета, в которые организованы методические и управленческие десанты муниципальных/ региональных методических команд</t>
  </si>
  <si>
    <t>1.2.4.12.</t>
  </si>
  <si>
    <t>Доля ШНРО и ШНСУ муниципалитета, в которых разработана школьная программа повышения качества образования (ШППКО) или концепция и среднесрочные программы повышения качества образования (проект 500+), в том числе с использование конструктора ШППКО</t>
  </si>
  <si>
    <t>- количество ШНРО и ШНСУ муниципалитета, в которых разработана школьная программа повышения качества образования (ШППКО) или концепция и среднесрочные программы повышения качества образования (проект 500+), в том числе с использование конструктора ШППКО</t>
  </si>
  <si>
    <t>1.2.5.0.</t>
  </si>
  <si>
    <t>по профилактике учебной неуспешности обучающихся школ региона</t>
  </si>
  <si>
    <t>1.2.5.1.</t>
  </si>
  <si>
    <t>Доля ОО муниципалитета, в которых сформирована программа/система профилактики и ликвидации школьной неуспешности</t>
  </si>
  <si>
    <t>- количество школ муниципалитета, в которых сформирована программа (система) профилактики и ликвидации школьной неуспешности</t>
  </si>
  <si>
    <t>1.2.5.2.</t>
  </si>
  <si>
    <t>Доля ОО муниципалитета, в которых разработаны ИУПы (адресные образовательные программы) для слабоуспевающих и неуспевающих обучающихся</t>
  </si>
  <si>
    <t>- количество школ муниципалитета, в которых разработаны ИУПы (адресные образовательные программы) для слабоуспевающих и неуспевающих обучающихся</t>
  </si>
  <si>
    <t>1.2.5.3.</t>
  </si>
  <si>
    <t>Доля ОО муниципалитета, в которых организована тьюторская поддержка обучающихся для ликвидации учебных дефицитов</t>
  </si>
  <si>
    <t>-  количество школ муниципалитета, в которых организована тьюторская поддержка обучающихся для ликвидации учебных дефицитов</t>
  </si>
  <si>
    <t>1.2.5.4.</t>
  </si>
  <si>
    <t>Наличие в муниципалитете системы распространения успешных педагогических практик по профилактике детской неуспешности</t>
  </si>
  <si>
    <t>1.2.6.0.</t>
  </si>
  <si>
    <t>по мониторингу рисков снижения образовательных результатов и ресурсных дефицитов в образовательных организациях</t>
  </si>
  <si>
    <t>1.2.6.1.</t>
  </si>
  <si>
    <t>Наличие в муниципалитете мониторинга ресурсных дефицитов в школах, функционирующих в зоне риска снижения образовательных результатов</t>
  </si>
  <si>
    <t>http://evenkia-school.ru/sistema-raboty-so-shkolami-s-nizkimi-rezultatami-obucheniya-i-ili-shkolami-funkczioniruyushhimi-v-neblagopriyatnyh-soczialnyh-usloviyah/</t>
  </si>
  <si>
    <t>Управление профессиональным развитием педагогических работников. Приложение 2 стр.5</t>
  </si>
  <si>
    <t>1.3.0.0.</t>
  </si>
  <si>
    <t>1.3.1.0.</t>
  </si>
  <si>
    <t>по выявлению, поддержке и развитию способностей и талантов у детей и молодежи</t>
  </si>
  <si>
    <t>1.3.1.1.</t>
  </si>
  <si>
    <t>Наличие в муниципалитете программы по выявлению, развитию и сопровождению способностей и талантов у детей и молодежи</t>
  </si>
  <si>
    <t>http://evenkia-school.ru/wp-content/uploads/2022/06/programma-odarennye-deti.docx</t>
  </si>
  <si>
    <t>Муниципальная программа «Одарённые дети Эвенкии» на 2022-2025</t>
  </si>
  <si>
    <t>1.3.1.2.</t>
  </si>
  <si>
    <t>Доля обучающихся 5–11 классов, включенных в ГИР «Талант и успех», в общем количестве обучающихся 5–11 классов в муниципалитете</t>
  </si>
  <si>
    <t>- количество обучающихся 5–11 классов, включенных в ГИР «Талант и успех»</t>
  </si>
  <si>
    <t>1.3.1.3.</t>
  </si>
  <si>
    <t>Количество участников 4–11 классов, принявших участие в школьном этапе ВсОШ, на 1000 школьников 4-11 классов в муниципалитете</t>
  </si>
  <si>
    <t>- количество участников 4–11 классов, принявших участие в школьном этапе ВсОШ</t>
  </si>
  <si>
    <t>1.3.1.4.</t>
  </si>
  <si>
    <t>Количество участников 4–11 классов, принявших участие в муниципальном этапе ВсОШ, на 1000 школьников 4-11 классов в муниципалитете</t>
  </si>
  <si>
    <t>- количество участников 4–11 классов, принявших участие в муниципальном этапе ВсОШ</t>
  </si>
  <si>
    <t>1.3.1.5.</t>
  </si>
  <si>
    <t>Количество обучающихся 1–11 классов, принявших участие в мероприятиях, включенных в Приказ Министерства просвещения РФ и Приказ Министерства образования и науки РФ, на 1000 школьников 1-11 классов в муниципалитете</t>
  </si>
  <si>
    <t>- количество обучающихся 1–11 классов, принявших участие в мероприятиях, включенных в Приказ Министерства просвещения РФ и Приказ Министерства образования и науки РФ</t>
  </si>
  <si>
    <t>1.3.2.0.</t>
  </si>
  <si>
    <t>по выявлению, поддержке и развитию способностей и талантов у обучающихся с ОВЗ</t>
  </si>
  <si>
    <t>1.3.2.1.</t>
  </si>
  <si>
    <t>Количество обучающихся с ОВЗ 8–11 классов, охваченных мероприятиями по выявлению, поддержке и развитию способностей и талантов, соответствующими Правилам выявления детей, проявивших выдающиеся способности и сопровождения их дальнейшего развития, утвержденным постановлением Правительства Российской Федерации от 17.11.2015 №1239, в расчете на 1000 школьников с ОВЗ 8–11 классов в муниципалитете</t>
  </si>
  <si>
    <t>- количество обучающихся  с ОВЗ, охваченных мероприятиями по выявлению, поддержке и развитию способностей и талантов, соответствующими Правилам выявления детей, проявивших выдающиеся способности и сопровождения их дальнейшего развития , утвержденным постановлением Правительства Российской Федерации от 17.11.2015 № 1239</t>
  </si>
  <si>
    <t>Общее количество обучающихся с ОВЗ 5-11 классов в муниципалитете, принявших участие в мероприятиях из перечня</t>
  </si>
  <si>
    <t>1.3.2.2.</t>
  </si>
  <si>
    <t>Доля обучающихся с ОВЗ 5–11 классов, ставших победителями и призерами заключительных этапов мероприятий перечня Министерства Просвещения РФ и Министерства образования и науки РФ в общем количестве обучающихся 5–11 классов, принявших участие в мероприятиях из перечня</t>
  </si>
  <si>
    <t>- количество обучающихся с ОВЗ 5–11 классов, ставших победителями и призерами заключительных этапов мероприятий перечня Министерства Просвещения РФ и Министерства образования и науки РФ</t>
  </si>
  <si>
    <t>1.3.2.3.</t>
  </si>
  <si>
    <t>Доля детей в возрасте от 5 до 18 лет с ОВЗ и детей-инвалидов, осваивающих дополнительные общеобразовательные программы, в том числе с использованием дистанционных технологий, в общей численности детей от 5 до 18 лет с ОВЗ в муниципалитете</t>
  </si>
  <si>
    <t>- количество детей в возрасте от 5 до 18 лет с ОВЗ и детей-инвалидов, осваивающих дополнительные общеобразовательные программы, в том числе с использованием дистанционных технологий</t>
  </si>
  <si>
    <t>1.3.3.0.</t>
  </si>
  <si>
    <t>по учёту участников этапов Всероссийской олимпиады школьников</t>
  </si>
  <si>
    <t>1.3.3.1.</t>
  </si>
  <si>
    <t>Доля обучающихся 9–11 классов, ставших победителями и призерами регионального этапа ВсОШ, от общего количества обучающихся 9-11 классов в муниципалитете</t>
  </si>
  <si>
    <t>- количество обучающихся 9–11 классов, ставших победителями и призерами регионального этапа ВсОШ</t>
  </si>
  <si>
    <t>1.3.3.2.</t>
  </si>
  <si>
    <t>Доля обучающихся 9–11 классов, ставших победителями и призерами заключительного этапа ВсОШ, от общего количества обучающихся 9-11 классов в муниципалитете, принявших участие в региональном этапе ВсОШ в муниципалитете</t>
  </si>
  <si>
    <t>- количество обучающихся 9–11 классов, ставших победителями и призерами заключительного этапа ВсОШ</t>
  </si>
  <si>
    <t>1.3.3.3.</t>
  </si>
  <si>
    <t>Наличие муниципальных/ школьных программ подготовки обучающихся, к участию в различных этапах ВсОШ</t>
  </si>
  <si>
    <t>1.3.4.0.</t>
  </si>
  <si>
    <t>по учету иных форм развития образовательных достижений школьников (за исключением ВсОШ)</t>
  </si>
  <si>
    <t>1.3.4.1.</t>
  </si>
  <si>
    <t>Доля обучающихся 5–11-х классов, победителей и призеров заключительных этапов мероприятий, включенных в федеральные перечни Министерства Просвещения РФ и Министерства образования и науки РФ, в общем количестве участников 5–11-х классов данных мероприятий в муниципалитете</t>
  </si>
  <si>
    <t>- количество обучающихся 5-11 классов, победителей и призеров заключительных этапов мероприятий, включенных в федеральные перечни Министерства Просвещения РФ и Министерства образования и науки РФ</t>
  </si>
  <si>
    <t>1.3.4.2.</t>
  </si>
  <si>
    <t>Доля образовательных организаций, в которых обучаются победители и призёры заключительных этапов мероприятий, включенных в перечни Министерства Просвещения РФ и Министерства образования и науки РФ от общего количества ОО в муниципалитете</t>
  </si>
  <si>
    <t>- количество образовательных организаций, в которых обучаются победители и призёры заключительных этапов мероприятий, включенных в перечни Министерства Просвещения РФ и Министерства образования и науки РФ</t>
  </si>
  <si>
    <t>1.3.5.0.</t>
  </si>
  <si>
    <t>по охвату обучающихся дополнительным образованием на основе учёта их потребности</t>
  </si>
  <si>
    <t>1.3.5.1.</t>
  </si>
  <si>
    <t>Доля детей в возрасте от 5 до 18 лет, охваченных дополнительным образованием («Наука», «Культура», «Спорт»), в общей численности детей в муниципалитете</t>
  </si>
  <si>
    <t>- количество детей в возрасте от 5 до 18 лет, охваченных дополнительным образованием («Наука», «Культура», «Спорт»)</t>
  </si>
  <si>
    <t>1.3.5.2.</t>
  </si>
  <si>
    <t>Доля детей от 7 до 18 лет, охваченных деятельностью детских технопарков "Кванториум" (мобильных технопарков "Кванториум") и других проектов, направленных на обеспечение доступности дополнительных общеобразовательных программ естественнонаучной и технической направленностей, соответствующих приоритетным направлениям технологического развития Российской Федерации</t>
  </si>
  <si>
    <t>- количество  детей в возрасте от 7 до 18 лет, охваченных деятельностью детских технопарков "Кванториум" (мобильных технопарков "Кванториум") и других проектов, направленных на обеспечение доступности дополнительных общеобразовательных программ естественнонаучной и технической направленностей, соответствующих приоритетным направлениям технологического развития Российской Федерации</t>
  </si>
  <si>
    <t>1.3.5.3.</t>
  </si>
  <si>
    <t>Доля обучающихся от 5 до 18 лет, охваченных дополнительным образованием с использованием дистанционных технологий и электронного обучения, в общей численности детей в муниципалитете</t>
  </si>
  <si>
    <t>- количество детей в возрасте от 5 до 18 лет, охваченных дополнительным образованием с использованием дистанционных технологий и электронного обучения</t>
  </si>
  <si>
    <t>1.3.5.4.</t>
  </si>
  <si>
    <t>Общая численность реализуемых программ в муниципальной системе дополнительного образования</t>
  </si>
  <si>
    <t>1.3.5.5.</t>
  </si>
  <si>
    <t>Доля образовательных программ базового и продвинутого уровней в системе дополнительного образования детей, направленных на развитие способностей и талантов обучающихся (Приказ Министерства просвещения РФ)</t>
  </si>
  <si>
    <t>- количество в системе дополнительного образования детей, образовательных программ базового и продвинутого уровней</t>
  </si>
  <si>
    <t>1.3.6.0.</t>
  </si>
  <si>
    <t>по учету обучающихся по индивидуальным учебным планам</t>
  </si>
  <si>
    <t>1.3.6.1.</t>
  </si>
  <si>
    <t>Доля школьников 10–11 классов на территории муниципалитета, обучающихся по индивидуальным учебным планам/ индивидуальным образовательным программам (ИУП/ИОП), в общем количестве обучающихся 10–11 классов</t>
  </si>
  <si>
    <t>- количество школьников 10–11 классов, обучающихся по индивидуальным учебным планам/ индивидуальным образовательным программам (ИУП/ИОП)</t>
  </si>
  <si>
    <t>1.3.7.0.</t>
  </si>
  <si>
    <t>по развитию способностей у обучающихся в классах с углубленным изучением отдельных предметов, профильных (предпрофильных классов)</t>
  </si>
  <si>
    <t>1.3.7.1.</t>
  </si>
  <si>
    <t>Доля обучающихся 10-11 классов, победителей и призеров муниципального, регионального, заключительного этапов ВсОШ из числа обучающихся в профильных классах/классах с углубленным изучением отдельных предметов, в общем количестве обучающихся 10–11 профильных классов с углубленным изучением отдельных предметов в муниципалитете</t>
  </si>
  <si>
    <t>- количество обучающихся 10-11 классов, победителей и призеров муниципального, регионального, заключительного этапов ВсОШ из числа обучающихся в профильных классах/классах с углубленным изучением отдельных предметов</t>
  </si>
  <si>
    <t>1.3.7.2.</t>
  </si>
  <si>
    <t>Доля обучающихся профильных классов, набравших по профильным предметам высокие баллы при прохождении ЕГЭ (&gt;75б.), в общем количестве обучающихся 10–11 профильных классов</t>
  </si>
  <si>
    <t>- количество обучающихся профильных классов, набравших по профильным предметам высокие баллы при прохождении ЕГЭ (&gt;75б.)</t>
  </si>
  <si>
    <t>1.3.8.0.</t>
  </si>
  <si>
    <t>по учету педагогических работников, повысивших уровень профессиональных компетенций в области выявления, поддержки и развития способностей и талантов у детей и молодежи</t>
  </si>
  <si>
    <t>1.3.8.1.</t>
  </si>
  <si>
    <t>Доля педагогических работников, прошедших подготовку по вопросам выявления, поддержки, развития способностей и талантов у детей и молодежи/повысивших уровень профессиональных компетенций в области выявления, поддержки и развития способностей и талантов у детей и молодежи, в общей численности педагогов в муниципалитете</t>
  </si>
  <si>
    <t>- количество педагогических работников, прошедших подготовку по вопросам выявления, поддержки, развития способностей и талантов у детей и молодежи</t>
  </si>
  <si>
    <t>1.3.9.0.</t>
  </si>
  <si>
    <t>по осуществлению психолого-педагогического сопровождения способных детей и талантливой молодежи</t>
  </si>
  <si>
    <t>1.3.9.1.</t>
  </si>
  <si>
    <t>Доля педагогов-психологов, реализующих программы психолого-педагогического сопровождения, направленных на выявление и поддержку способностей и талантов обучающихся, в общей численности педагогов-психологов в муниципалитете</t>
  </si>
  <si>
    <t>- количество педагогов-психологов, реализующих проекты, программы, мероприятия, в том числе, с использованием психодиагностического инструментария, для выявления одаренности у детей</t>
  </si>
  <si>
    <t>1.4.0.0.</t>
  </si>
  <si>
    <t>ТРЕК 1. Создание условий для совершения осознанного выбора дальнейшей траектории обучения выпускниками уровня основного общего образования</t>
  </si>
  <si>
    <t>1.4.1.0.</t>
  </si>
  <si>
    <t>по проведению ранней профориентации обучающихся</t>
  </si>
  <si>
    <t>1.4.1.1.</t>
  </si>
  <si>
    <t>Доля обучающихся 4 класса, у которых представление о профессии людей и ее значимости по результатам ВПР сформировано полностью, в общем количестве обучающихся 4 класса</t>
  </si>
  <si>
    <t>- численность обучающихся 4 класса, справившихся с заданием 8 ВПР по окружающему миру на 3 балла</t>
  </si>
  <si>
    <t>1.4.1.2.</t>
  </si>
  <si>
    <t>Доля обучающихся 4 класса, у которых представление о профессии людей и ее значимости по результатам ВПР сформировано частично, в общем количестве обучающихся 4 класса</t>
  </si>
  <si>
    <t>- численность  обучающихся 4 класса, справившихся с заданием 8 ВПР по окружающему миру на 2 или 1 балл</t>
  </si>
  <si>
    <t>1.4.1.3.</t>
  </si>
  <si>
    <t>Количество мероприятий, включающих тематику ранней профориентации обучающихся 1-4 классов, проведенных в муниципальном образовании в течение года</t>
  </si>
  <si>
    <t>1.4.1.4.</t>
  </si>
  <si>
    <t>Доля ОО, охваченных проектом «Билет в будущее»</t>
  </si>
  <si>
    <t>- количество ОО, являющихся участниками проекта «Билет в будущее»</t>
  </si>
  <si>
    <t>1.4.1.5.</t>
  </si>
  <si>
    <t>Доля обучающихся 6-9 классов - участников проекта «Билет в будущее», в общем количестве обучающихся 6–9-х классов</t>
  </si>
  <si>
    <t>- численность обучающихся 6-9 классов - участников проекта «Билет в будущее»</t>
  </si>
  <si>
    <t>1.4.1.6.</t>
  </si>
  <si>
    <t>Доля обучающихся 5–9-х классов, участвующих в профориентационных мероприятиях (дни открытых дверей, профориентационные квесты, игры, экскурсии на предприятия) в общем количестве обучающихся 5–9-х классов</t>
  </si>
  <si>
    <t>- численность обучающихся 5–9-х классов, участвующих в профориентационных мероприятиях (дни открытых дверей, профориентационные квесты, игры, экскурсии на предприятия)</t>
  </si>
  <si>
    <t>1.4.2.0.</t>
  </si>
  <si>
    <t>по выявлению предпочтений обучающихся ООО в области профессиональной ориентации</t>
  </si>
  <si>
    <t>1.4.2.1.</t>
  </si>
  <si>
    <t>Доля обучающихся 9 классов, прошедших профессиональную профориентационную диагностику к общему количеству обучающихся 9 классов ОО</t>
  </si>
  <si>
    <t>- численность обучающихся 9-х классов ОО, прошедших профессиональную профориентационную диагностику</t>
  </si>
  <si>
    <t>1.4.2.2.</t>
  </si>
  <si>
    <t xml:space="preserve"> Доля выпускников 9 классов, прошедших профессиональную диагностику и продолживших обучение (в ПОО или профильных классах) в соответствии с выявленными профессиональными предпочтениями</t>
  </si>
  <si>
    <t>- численность выпускников 9 классов, прошедших профессиональную диагностику и продолживших обучение (в ПОО или профильных классах) в соответствии с выявленными профессиональными предпочтениями</t>
  </si>
  <si>
    <t>1.4.3.0.</t>
  </si>
  <si>
    <t>по сопровождению профессионального самоопределения обучающихся ООО (в том числе обучающихся с ОВЗ)</t>
  </si>
  <si>
    <t>1.4.3.1.</t>
  </si>
  <si>
    <t>Доля обучающихся 8–9-х классов, имеющих ИОМ, составленные на основе рекомендаций по профессиональному самоопределению, в общем количестве обучающихся 8–9-х классов</t>
  </si>
  <si>
    <t>- численность обучающихся 8–9-х классов, имеющих ИОМ, составленные на основе рекомендаций по профессиональному самоопределению</t>
  </si>
  <si>
    <t>1.4.3.2.</t>
  </si>
  <si>
    <t>Доля обучающихся 8–9-х классов, охваченных программами профориентационной направленности в рамках Целевой модели наставничества, в общем количестве обучающихся 8–9-х классов</t>
  </si>
  <si>
    <t>- численность обучающихся 8–9-х классов, охваченных программами профориентационной направленности в рамках Целевой модели наставничества</t>
  </si>
  <si>
    <t>1.4.3.3.</t>
  </si>
  <si>
    <t>Доля ОО имеющая профориентационные блоки, внедренные в учебные предметы</t>
  </si>
  <si>
    <t>- численность ОО имеющая профориентационные блоки, внедренные в учебные предметы</t>
  </si>
  <si>
    <t>1.4.3.4.</t>
  </si>
  <si>
    <t>Доля обучающихся 8-9 классов, охваченных психолого-педагогической поддержкой, консультационной помощью по вопросам профессиональной ориентации, в общем количестве обучающихся 8–9-х классов</t>
  </si>
  <si>
    <t>- численность обучающихся 8-9 классов, охваченных психолого-педагогической поддержкой, консультационной помощью по вопросам профессиональной ориентации</t>
  </si>
  <si>
    <t>1.4.3.5.</t>
  </si>
  <si>
    <t>Доля ОО, участвующих в цикле уроков «Проектория»</t>
  </si>
  <si>
    <t>- численность ОО, участвующих в цикле уроков «Проектория»</t>
  </si>
  <si>
    <t>1.4.3.6.</t>
  </si>
  <si>
    <t>Доля обучающихся 5-9 классов, принявших участие в открытых онлайн-уроках, реализуемых с учетом опыта цикла открытых уроков «Проектория» , в общем количестве обучающихся 5–9-х классов</t>
  </si>
  <si>
    <t>- численность обучающихся 5-9 классов, принявших участие в открытых онлайн-уроках, реализуемых с учетом опыта цикла открытых уроков «Проектория» , в общем количестве обучающихся 5–9-х классов</t>
  </si>
  <si>
    <t>1.4.3.7.</t>
  </si>
  <si>
    <t>Доля обучающихся 5–9-х классов с ОВЗ и детей-инвалидов, принимающих участие в профориентационных занятиях внеурочной деятельности в общем количестве обучающихся 5–9-х классов с ОВЗ и детей-инвалидов</t>
  </si>
  <si>
    <t>- численность обучающихся 5–9-х классов с ОВЗ и детей-инвалидов, принимающих участие в профориентационных занятиях внеурочной деятельности</t>
  </si>
  <si>
    <t>1.4.3.8.</t>
  </si>
  <si>
    <t>Доля обучающихся 5–9-х классов с ОВЗ и детей-инвалидов, принимающих участие в специализированных (элективных) курсах профориентационной тематики в общем количестве обучающихся 5–9-х классов с ОВЗ и детей-инвалидов</t>
  </si>
  <si>
    <t>- численность обучающихся 5–9-х классов с ОВЗ и детей-инвалидов, принимающих участие в специализированных (элективных) курсах профориентационной тематики</t>
  </si>
  <si>
    <t>1.4.3.9.</t>
  </si>
  <si>
    <t>Доля обучающихся 5–9-х классов с ОВЗ и детей-инвалидов, принимающих участие в мероприятиях по ранней профориентации в общем количестве обучающихся 5–9-х классов с ОВЗ и детей-инвалидов</t>
  </si>
  <si>
    <t>- численность обучающихся 5–9-х классов с ОВЗ и детей-инвалидов, принимающих участие в мероприятиях по ранней профориентации</t>
  </si>
  <si>
    <t>1.4.3.10.</t>
  </si>
  <si>
    <t>Доля обучающихся 5-9 классов с ОВЗ и детей-инвалидов, охваченных дополнительным образованием профориентационной направленности, в общем количестве обучающихся 5–9-х классов с ОВЗ и детейинвалидов</t>
  </si>
  <si>
    <t>- численность обучающихся 5-9 классов с ОВЗ и детей-инвалидов, охваченных дополнительным образованием профориентационной направленности</t>
  </si>
  <si>
    <t>1.4.3.11.</t>
  </si>
  <si>
    <t>Доля обучающихся 8-9 классов, принявших участие в региональном и национальном конкурсе по профессиональному мастерству среди инвалидов и лиц с ОВЗ «Абилимпикс», в общем количестве обучающихся инвалидов и лиц с ОВЗ в данной категории</t>
  </si>
  <si>
    <t>- численность обучающихся 8-9 классов, принявших участие в региональном и национальном конкурсе по профессиональному мастерству среди инвалидов и лиц с ОВЗ «Абилимпикс»</t>
  </si>
  <si>
    <t>1.4.3.12.</t>
  </si>
  <si>
    <t>Количество реализованных мероприятий по профессиональной ориентации для детей с ОВЗ и детей-инвалидов</t>
  </si>
  <si>
    <t>1.4.3.13.</t>
  </si>
  <si>
    <t>Количество мероприятий для обучающихся 8-9 классов, проведенных школьными психологами в рамках индивидуальной консультационной помощи в профориентации.</t>
  </si>
  <si>
    <t>1.4.4.0.</t>
  </si>
  <si>
    <t>по выбору профессии обучающимися ООО</t>
  </si>
  <si>
    <t>1.4.4.1.</t>
  </si>
  <si>
    <t>Доля выпускников 9-х классов, поступивших в ПОО, выбравших для продолжения обучения специальность (профессию), близкую по профилю обучения предметам, выбранным для сдачи ГИА, в общем количестве выпускников 9-х классов, поступивших в ПОО</t>
  </si>
  <si>
    <t>- численность выпускников 9-х классов, поступивших в ПОО, выбравших для продолжения обучения специальность (профессию), близкую по профилю обучения предметам, выбранным для сдачи ГИА</t>
  </si>
  <si>
    <t>1.4.4.2.</t>
  </si>
  <si>
    <t>Доля образовательных организаций общего образования, в которых более 50% выпускников 9-х, поступивших в ПОО, выбрали для продолжения обучения специальность (профессию), близкую по профилю обучения предметам, выбранным для сдачи ГИА, в общем количестве образовательных организаций общего образования</t>
  </si>
  <si>
    <t>- Численность образовательных организаций общего образования, в которых более 50% выпускников 9-х, поступивших в ПОО, выбрали для продолжения обучения специальность (профессию), близкую по профилю обучения предметам, выбранным для сдачи ГИА</t>
  </si>
  <si>
    <t>1.4.4.3.</t>
  </si>
  <si>
    <t>Количество профориентационных мероприятий проведенных ОО совместно с центрами профориентационной работы</t>
  </si>
  <si>
    <t>ТРЕК 2. Повышение эффективности профилизации на уровне среднего общего образования</t>
  </si>
  <si>
    <t>1.4.5.0.</t>
  </si>
  <si>
    <t>по выявлению предпочтений обучающихся СОО в области профессиональной ориентации</t>
  </si>
  <si>
    <t>1.4.5.1.</t>
  </si>
  <si>
    <t>Доля обучающихся 10-11 классов, прошедших профессиональную профориентационную диагностику, к общему количеству обучающихся 10-11 классов ОО</t>
  </si>
  <si>
    <t>- численность обучающихся 10-11 классов, прошедших профессиональную профориентационную диагностику</t>
  </si>
  <si>
    <t>1.4.5.2.</t>
  </si>
  <si>
    <t>Доля учащихся 10 классов, обучающихся по профилю, соответствующему выявленным в ходе диагностики профессиональным предпочтениям, проведенной у них на уровне основного общего образования </t>
  </si>
  <si>
    <t>- численность учащихся 10 классов, обучающихся по профилю, соответствующему выявленным в ходе диагностики профессиональным предпочтениям, проведенной у них на уровне основного общего образования</t>
  </si>
  <si>
    <t>1.4.6.0.</t>
  </si>
  <si>
    <t>по сопровождению профессионального самоопределения обучающихся СОО (в том числе обучающихся с ОВЗ)</t>
  </si>
  <si>
    <t>1.4.6.1.</t>
  </si>
  <si>
    <t>Доля обучающихся 10–11-х классов, имеющих ИОМ, составленные на основе рекомендаций по профессиональному самоопределению, в общем количестве обучающихся 10–11-х классов</t>
  </si>
  <si>
    <t>- численность обучающихся 10–11-х классов, имеющих ИОМ, составленные на основе рекомендаций по профессиональному самоопределению</t>
  </si>
  <si>
    <t>1.4.6.2.</t>
  </si>
  <si>
    <t>Доля обучающихся 10–11-х классов, охваченных программами профориентационной направленности в рамках Целевой модели наставничества, в общем количестве обучающихся 10–11-х классов</t>
  </si>
  <si>
    <t>- численность обучающихся 10–11-х классов, охваченных программами профориентационной направленности в рамках Целевой модели наставничества</t>
  </si>
  <si>
    <t>1.4.6.3.</t>
  </si>
  <si>
    <t>Доля обучающихся 10–11-х классов, участников открытых онлайн-уроков «Проектория», в общем количестве обучающихся 10–11-х классов</t>
  </si>
  <si>
    <t>- численность обучающихся 10–11-х классов, участников открытых онлайн-уроков «Проектория»</t>
  </si>
  <si>
    <t>1.4.6.4.</t>
  </si>
  <si>
    <t>Доля обучающихся 10–11-х классов, охваченных профориентационными мероприятиями («Начни трудовую биографию с Арктики и Дальнего Востока!» и др.; программы: «Zaсобой» и др.; профпробы; практики) направленными на сопровождение профессионального самоопределения, в общем количестве обучающихся 10–11-х классов</t>
  </si>
  <si>
    <t>- численность обучающихся 10–11-х классов, охваченных профориентационными мероприятиями («Начни трудовую биографию с Арктики и Дальнего Востока!» и др.; программы: «Zaсобой» и др.; профпробы; практики) направленными на сопровождение профессионального самоопределения</t>
  </si>
  <si>
    <t>1.4.6.5.</t>
  </si>
  <si>
    <t>Доля обучающихся 10–11(12)-х классов с ОВЗ и детей-инвалидов, принявших участие в профориентационных мероприятиях</t>
  </si>
  <si>
    <t>- численность обучающихся 10–11(12)-х классов с ОВЗ и детей-инвалидов, принявших участие в профориентационных мероприятиях</t>
  </si>
  <si>
    <t>1.4.6.6.</t>
  </si>
  <si>
    <t>Доля обучающихся 10–11(12)-х классов с ОВЗ и детей-инвалидов, принявших участие в профориентационном консультировании, проводимом специалистами службы сопровождения</t>
  </si>
  <si>
    <t>- численность обучающихся 10–11(12)-х классов с ОВЗ и детей-нвалидов, принявших участие в профориентационном консультировании, проводимом специалистами службы сопровождения</t>
  </si>
  <si>
    <t>1.4.6.7.</t>
  </si>
  <si>
    <t>Доля обучающихся 10–11(12)-х классов с ОВЗ и детей-инвалидов, принявших участие в профессиональных пробах</t>
  </si>
  <si>
    <t>- численность обучающихся 10–11(12)-х классов с ОВЗ и детей-инвалидов, принявших участие в профессиональных пробах</t>
  </si>
  <si>
    <t>1.4.6.8.</t>
  </si>
  <si>
    <t>Доля обучающихся 10–11-х классов, охваченных психолого-педагогической поддержкой, консультационной помощью по вопросам профессиональной ориентации</t>
  </si>
  <si>
    <t>- численность обучающихся 10–11-х классов, охваченных психолого-педагогической поддержкой, консультационной помощью по вопросам профессиональной ориентации</t>
  </si>
  <si>
    <t>1.4.7.0.</t>
  </si>
  <si>
    <t>по выбору профессии обучающимися СОО</t>
  </si>
  <si>
    <t>1.4.7.1.</t>
  </si>
  <si>
    <t>Доля обучающихся 10-11(12) классов, принявших участие в региональном и национальном конкурсе по профессиональному мастерству среди инвалидов и лиц с ОВЗ «Абилимпикс», в общем количестве обучающихся детей-инвалидов и лиц с ОВЗ в данной категории</t>
  </si>
  <si>
    <t>- численность обучающихся 10-11(12) классов, принявших участие в региональном и национальном конкурсе по профессиональному мастерству среди инвалидов и лиц с ОВЗ «Абилимпикс»</t>
  </si>
  <si>
    <t>1.4.7.2.</t>
  </si>
  <si>
    <t>Доля обучающихся 10–11-х классов, участников проекта «Билет в будущее», в общем количестве обучающихся 10–11-х классов</t>
  </si>
  <si>
    <t>- численность обучающихся 10–11-х классов, участников проекта «Билет в будущее»</t>
  </si>
  <si>
    <t>1.4.7.3.</t>
  </si>
  <si>
    <t>Доля обучающихся 10-11-х классов, прошедших профессиональные пробы в ПОО, ВО и на производстве</t>
  </si>
  <si>
    <t>- Численность обучающихся 10-11-х классов, прошедших профессиональные пробы в ПОО, ВО и на производстве</t>
  </si>
  <si>
    <t>1.4.8.0.</t>
  </si>
  <si>
    <t>по эффективности профориентационной работы в профильных классах и классах с УИОП</t>
  </si>
  <si>
    <t>1.4.8.1.</t>
  </si>
  <si>
    <t>Доля ОО муниципалитета, в которых более 50% обучающихся 11-х классов, изучавших предметы на углубленном уровне, выбрали для сдачи государственной итоговой аттестации по образовательным программам среднего общего образования предметы, соответствующие учебным предметам, изучавшимся на углубленном уровне</t>
  </si>
  <si>
    <t>- численность ОО муниципалитета, в которых более 50% обучающихся 11-х классов, изучавших предметы на углубленном уровне, выбрали для сдачи государственной итоговой аттестации по образовательным программам среднего общего образования предметы, соответствующие учебным предметам, изучавшимся на углубленном уровне</t>
  </si>
  <si>
    <t>1.4.8.2.</t>
  </si>
  <si>
    <t>Доля выпускников 11-х классов, продолживших обучение в ПОО в соответствии с профилем обучения на ступени среднего общего образования, в общем количестве выпускников 11-х классов</t>
  </si>
  <si>
    <t>- Численность выпускников 11-х классов, продолживших обучение в ПОО в соответствии с профилем обучения на ступени среднего общего образования</t>
  </si>
  <si>
    <t>1.4.8.3.</t>
  </si>
  <si>
    <t>Доля выпускников 11-х классов, продолживших обучение в ВО в соответствии с профилем обучения на ступени среднего общего образования, в общем количестве выпускников 11-х классов</t>
  </si>
  <si>
    <t>- численность выпускников 11-х классов, продолживших обучение в ВО в соответствии с профилем обучения на ступени среднего общего образования</t>
  </si>
  <si>
    <t>1.4.9.0.</t>
  </si>
  <si>
    <t>по успешности зачисления в вуз в соответствии с выбранным профилем</t>
  </si>
  <si>
    <t>1.4.9.1.</t>
  </si>
  <si>
    <t>Доля выпускников 11-х классов, поступивших в планируемый вуз, в общем количестве выпускников</t>
  </si>
  <si>
    <t>- численность выпускников 11-х классов, поступивших в планируемый вуз</t>
  </si>
  <si>
    <t>1.4.9.2.</t>
  </si>
  <si>
    <t>Доля выпускников 11-х классов, поступивших в образовательные организации высшего образования своего региона, в общем количестве выпускников</t>
  </si>
  <si>
    <t>- численность выпускников 11-х классов, поступивших в образовательные организации высшего образования своего региона</t>
  </si>
  <si>
    <t>ТРЕК 3. Совершенствование структуры среднего профессионального образования</t>
  </si>
  <si>
    <t>1.4.10.0.</t>
  </si>
  <si>
    <t>по учету обучающихся с ОВЗ, поступивших в ПОО</t>
  </si>
  <si>
    <t>1.4.10.1.</t>
  </si>
  <si>
    <t xml:space="preserve">Доля выпускников с ОВЗ, инвалидов, поступивших в профессиональные образовательные организации </t>
  </si>
  <si>
    <t>- численность выпускников с ОВЗ, инвалидов, поступивших в профессиональные образовательные организации</t>
  </si>
  <si>
    <t>1.4.11.0.</t>
  </si>
  <si>
    <t>по учету обучающихся, поступивших в ПОО своего региона</t>
  </si>
  <si>
    <t>1.4.11.1.</t>
  </si>
  <si>
    <t>Доля выпускников 9-х и 11-х классов, поступивших в ПОО своего региона</t>
  </si>
  <si>
    <t>- численность выпускников 9-х и 11-х классов, поступивших в ПОО своего региона</t>
  </si>
  <si>
    <t>1.4.12.0.</t>
  </si>
  <si>
    <t>по соответствию выбранных специальностей обучающимися ПОО и ОО ВО потребностям рынка труда региона</t>
  </si>
  <si>
    <t>1.4.12.1.</t>
  </si>
  <si>
    <t>Численность выпускников, поступивших в ПОО на базе основного общего образования</t>
  </si>
  <si>
    <t>1.4.12.2.</t>
  </si>
  <si>
    <t>Доля выпускников, получивших основное общее образование и поступивших в ПОО для обучения по профессиям/специальностям из перечня «ТОП-РЕГИОН», в общей численности выпускников, поступивших в ПОО на базе основного общего образования;</t>
  </si>
  <si>
    <t>- численность выпускников, получивших основное общее образование и поступивших в ПОО для обучения по профессиям/специальностям из перечня «ТОП-РЕГИОН»</t>
  </si>
  <si>
    <t>2.0.0.0.</t>
  </si>
  <si>
    <t>2.1.0.0.</t>
  </si>
  <si>
    <t>2.1.1.0.</t>
  </si>
  <si>
    <t>по повышению качества управленческой деятельности руководителей ОО через развитие внутришкольных механизмов управления КО:</t>
  </si>
  <si>
    <t>- показатели по качеству управленческой деятельности</t>
  </si>
  <si>
    <t>2.1.1.1.</t>
  </si>
  <si>
    <t>Наличие в муниципалитете, утвержденного концептуального документа, направленного на развитие внутришкольных механизмов управления качеством образования</t>
  </si>
  <si>
    <t>http://evenkia-school.ru/wp-content/uploads/2021/06/prikaz-ob-utverzhdenii-dorozhnoj-karty-kachestvo-.doc</t>
  </si>
  <si>
    <t xml:space="preserve">Об утверждении Дорожной карты по развитию муниципальной системы оценки качества образования и муниципальных механизмов управления качеством образования на территории Эвенкийского района на 2021-2025 годы ст. </t>
  </si>
  <si>
    <t>- показатели по результатам обучения</t>
  </si>
  <si>
    <t>2.1.1.2.</t>
  </si>
  <si>
    <t>Наличие муниципальной системы оценки качества образования (далее – МСОКО)</t>
  </si>
  <si>
    <t>evenkia-school.ru/wp-content/uploads/2021/12/polozheniya_o_msoko-emr-doc-2.rtf</t>
  </si>
  <si>
    <t>Положение о МСОКО</t>
  </si>
  <si>
    <t>2.1.1.3.</t>
  </si>
  <si>
    <t>Наличие в МСОКО или в «Муниципальном мониторинге» по направлению образовательных результатов (специфичных для МСО) присутствуют разделы: «Качество образовательных результатов по базовой подготовке обучающихся»; «Качество образовательных результатов по подготовке обучающихся высокого уровня»</t>
  </si>
  <si>
    <t xml:space="preserve">evenkia-school.ru/wp-content/uploads/2021/12/polozheniya_o_msoko-emr-doc-2.rtf </t>
  </si>
  <si>
    <t>Положение о МСОКО ст. 27</t>
  </si>
  <si>
    <t>2.1.1.4.</t>
  </si>
  <si>
    <t>Наличие анализа результатов мониторинга эффективности деятельности ОО по достижению обучающимися образовательных результатов</t>
  </si>
  <si>
    <t>http://evenkia-school.ru/wp-content/uploads/2021/06/prikaz-ob-utverzhdenii-pokazatelej-monitoringa-kachestva-.doc</t>
  </si>
  <si>
    <t>Приказ об утверждении показателей мониторинга качества (в работе)</t>
  </si>
  <si>
    <t>2.1.1.5.</t>
  </si>
  <si>
    <t>Наличие адресных рекомендаций руководителям ОО (управленческим командам ОО, руководителям ШМО, узким специалистам) по результатам оценочных процедур обучающихся (относительно динамики образовательных результатов и выявленных тенденций по школам муниципалитета)</t>
  </si>
  <si>
    <t>- показатели, отражающие эффективность деятельности руководителей ОО по направлениям механизмов управления качеством образования</t>
  </si>
  <si>
    <t>2.1.1.6.</t>
  </si>
  <si>
    <t>Доля ОО муниципалитета, в которых осуществляется ведение цифрового профиля обучающихся</t>
  </si>
  <si>
    <t>- количество ОО муниципалитета,в которых осуществляется ведение цифрового профиля обучающихся</t>
  </si>
  <si>
    <t>2.1.2.0.</t>
  </si>
  <si>
    <t>по формированию резерва управленческих кадров:</t>
  </si>
  <si>
    <t xml:space="preserve">- показатели по формированию резерва управленческих кадров </t>
  </si>
  <si>
    <t>2.1.2.1.</t>
  </si>
  <si>
    <t>Наличие в муниципалитете списка участников резерва управленческих кадров на замещение должностей руководителей ОО</t>
  </si>
  <si>
    <t>http://evenkia-school.ru/wp-content/uploads/2022/06/prikaz-ob-utverzhdenii-polozheniya-o-kadrovom-rezerve-rukovoditelej-ou-emr.doc</t>
  </si>
  <si>
    <t>Приказ об утверждении Положения о кадровом резерве руководителей ОУ ЭМР (в работе)</t>
  </si>
  <si>
    <t>2.1.2.2.</t>
  </si>
  <si>
    <t>Наличие в муниципалитете механизма сопровождения профессионального развития участников резерва управленческих кадров на замещение должностей руководителей/ заместителей руководителей ОО</t>
  </si>
  <si>
    <t>Приказ об утверждении Положения о кадровом резерве руководителей ОУ ЭМР ст. 6</t>
  </si>
  <si>
    <t>2.1.2.3.</t>
  </si>
  <si>
    <t>Наличие в муниципалитетах конкурсной системы назначения на должность руководителей ОО</t>
  </si>
  <si>
    <t xml:space="preserve">Приказ об утверждении Положения о кадровом резерве руководителей ОУ ЭМР ст. 3, </t>
  </si>
  <si>
    <t xml:space="preserve">- показатели по развитию системы формирования профессиональных компетенций руководителей/ управленческих команд </t>
  </si>
  <si>
    <t>2.1.2.4.</t>
  </si>
  <si>
    <t>Наличие в муниципалитете системы работы по формированию/ развитию профессиональных компетенций руководителей/ управленческих команд ОО с планом мероприятий</t>
  </si>
  <si>
    <t>2.1.2.5.</t>
  </si>
  <si>
    <t>Доля руководителей/ управленческих команд ОО в муниципалитете,  прошедших процедуру выявления профессиональных дефицитов</t>
  </si>
  <si>
    <t>- количество ОО муниципалитета, в которых  руководители/ управленческие команды добровольно прошли процедуру выявления профессиональных дефицитов</t>
  </si>
  <si>
    <t>2.1.2.6.</t>
  </si>
  <si>
    <t>Наличие форм сетевого взаимодействия/ сотрудничества между управленческими командами ОО муниципалитета (муниципальные, межмуниципальные)</t>
  </si>
  <si>
    <t xml:space="preserve">- показатели по обеспечению формирования и наращивания потенциала  руководителей/ управленческих команд и выявлению потенциальных лидеров </t>
  </si>
  <si>
    <t>2.1.2.7.</t>
  </si>
  <si>
    <t>Доля ОО муниципалитета, управленческие практики которых вошли в РАОП (региональный атлас образовательных практик) по результатам последней заявочной кампании</t>
  </si>
  <si>
    <t>- количество ОО муниципалитета, управленческие практики которых вошли в РАОП (региональный атлас образовательных практик) по результатам последней заявочной кампании</t>
  </si>
  <si>
    <t>2.1.2.8.</t>
  </si>
  <si>
    <t>Количество руководителей ОО муниципалитета, принявших участие в профессиональных конкурсах федерального, регионального уровней</t>
  </si>
  <si>
    <t>2.1.2.9.</t>
  </si>
  <si>
    <t>Наличие в муниципалитете системы стимулирования руководителей ОО по результатам мониторинга эффективности управленческой деятельности руководителей ОО</t>
  </si>
  <si>
    <t>http://evenkia-school.ru/wp-content/uploads/2022/06/polozhenie-oplata-truda-akt-redakcziya.doc</t>
  </si>
  <si>
    <t>Примерное положение об оплате труда работников муниципальных казенных и бюджетных учреждений, подведомственных управлению образования администрации  Эвенкийского муниципального района СТ. 5-6</t>
  </si>
  <si>
    <t>2.1.2.10.</t>
  </si>
  <si>
    <t>Наличие в муниципалитете оценки результативности работы управленческих команд</t>
  </si>
  <si>
    <t>Примерное положение об оплате труда работников муниципальных казенных и бюджетных учреждений, подведомственных управлению образования администрации  Эвенкийского муниципального района СТ. 22-53</t>
  </si>
  <si>
    <t>2.2.0.0.</t>
  </si>
  <si>
    <t>Направление 2.2.Система обеспечения профессионального развития педагогических работников</t>
  </si>
  <si>
    <t>2.2.1.0.</t>
  </si>
  <si>
    <t>по выявлению профессиональных дефицитов педагогических работников</t>
  </si>
  <si>
    <t>2.2.1.1.</t>
  </si>
  <si>
    <t>Доля педагогических работников, прошедших диагностику профессиональных дефицитов на федеральном уровне (сервисами ФИОКО, Академии Минпросвещения и др.), в общей численности педагогических работников муниципалитета</t>
  </si>
  <si>
    <t>- количество пед.работников, прошедших диагностику на федеральном уровне</t>
  </si>
  <si>
    <t>2.2.1.2.</t>
  </si>
  <si>
    <t>Доля педагогических работников, прошедших диагностику профессиональных дефицитов на региональном уровне (Цифровой профиль с IV квартала 2022 г., сервисы КК ИПК, ЦНППМ и др.), в общей численности педагогических работников муниципалитета</t>
  </si>
  <si>
    <t>- количество пед.работников, прошедших диагностику на региональном уровне</t>
  </si>
  <si>
    <t>2.2.1.3.</t>
  </si>
  <si>
    <t>Доля пед.работников ШНОР, прошедших диагностику профессиональных дефицитов, из общего числа пед.работников ШНОР муниципалитета</t>
  </si>
  <si>
    <t>- количество пед.работников из ШНОР, прошедших диагностику проф.дефицитов</t>
  </si>
  <si>
    <t>2.2.2.0.</t>
  </si>
  <si>
    <t>по учету индивидуальных образовательных маршрутов совершенствования профессионального мастерства педагогических работников, разработанных на основе диагностики профессиональных дефицитов</t>
  </si>
  <si>
    <t>2.2.2.1.</t>
  </si>
  <si>
    <t>Доля педагогических работников в общей численности педагогических работников муниципалитета, для которых разработаны индивидуальные образовательные маршруты на основе диагностики профессиональных компетенций и/или выявления профессиональных дефицитов</t>
  </si>
  <si>
    <t>- количество пед.работников, для которых разработан ИОМ</t>
  </si>
  <si>
    <t>2.2.3.0.</t>
  </si>
  <si>
    <t>по обеспечению ЦНППМ кураторами индивидуальных маршрутов и тьюторами</t>
  </si>
  <si>
    <t>2.2.3.1.</t>
  </si>
  <si>
    <t>Доля педагогических работников, получивших адресную методическую поддержку в разработке и реализации ИОМ (из числа пед.работников, у которых разработан ИОМ)</t>
  </si>
  <si>
    <t>- количество пед.работников, получивших адресную методическую поддержку в разработке и реализации ИОМ</t>
  </si>
  <si>
    <t>2.2.3.2.</t>
  </si>
  <si>
    <t>Доля педагогических работников, обеспеченных персональным сопровождением в процессе повышения квалификации и педагогического мастерства при реализации ИОМ (из числа пед.работников, у которых разработан ИОМ)</t>
  </si>
  <si>
    <t>- количество пед.работников, обеспеченных персональным сопровождением при реализации ИОМ</t>
  </si>
  <si>
    <t>2.2.4.0.</t>
  </si>
  <si>
    <t>по поддержке педагогов, в том числе молодых, по реализации программ наставничества педагогических работников</t>
  </si>
  <si>
    <t>2.2.4.1.</t>
  </si>
  <si>
    <t>Доля педагогических работников в возрасте до 35 лет в общей численности педагогических работников муниципалитета</t>
  </si>
  <si>
    <t>- количество пед.работников в возрасте до 35 лет</t>
  </si>
  <si>
    <t>2.2.4.2.</t>
  </si>
  <si>
    <t>Доля педагогических работников в возрасте до 35 лет, участвующих в мероприятиях календаря для данной категории работников</t>
  </si>
  <si>
    <t>- количество пед. работников в возрасте до 35 лет, участвующих в мероприятиях календаря для данной категории работников</t>
  </si>
  <si>
    <t>2.2.4.3.</t>
  </si>
  <si>
    <t>Доля педагогических работников, участвующих в программах наставничества, от общего числа педагогических работников муниципалитета (сами наставники и наставляемые)</t>
  </si>
  <si>
    <t>- количество пед.работников, участвующих в программах наставничества (наставники + наставляемые)</t>
  </si>
  <si>
    <t>2.2.4.4.</t>
  </si>
  <si>
    <t>Доля ОО, реализующих целевую модель наставничества педагогических работников, в общей численности ОО муниципалитета</t>
  </si>
  <si>
    <t>- количество ОО, реализующих целевую модель наставничества</t>
  </si>
  <si>
    <t>2.2.4.5.</t>
  </si>
  <si>
    <t>Доля педагогических работников, сопровождаемых методистами, включенными в региональный методический актив (начиная с 2023 г.), в общей численности педагогов муниципалитета</t>
  </si>
  <si>
    <t>- количество пед.работников, сопровождаемых методистами РМА</t>
  </si>
  <si>
    <t>2.2.5.0.</t>
  </si>
  <si>
    <t>по выявлению кадровых потребностей в образовательных организациях муниципалитетов</t>
  </si>
  <si>
    <t>2.2.5.1.</t>
  </si>
  <si>
    <t>Доля ОО, имеющих вакансии педагогических работников</t>
  </si>
  <si>
    <t>- количество ОО, имеющих вакансии</t>
  </si>
  <si>
    <t>2.2.5.2.</t>
  </si>
  <si>
    <t>Доля педагогических работников общеобразовательных организаций, имеющих образование, соответствующее профилю преподаваемого учебного предмета, в общей численности педагогических работников общеобразовательных организаций муниципалитета</t>
  </si>
  <si>
    <t>- количество пед.работников общеобразовательных организаций, имеющих образование, соответствующее профилю преподаваемого учебного предмета</t>
  </si>
  <si>
    <t>2.2.5.3.</t>
  </si>
  <si>
    <t>Доля педагогических работников учреждений дополнительного образования, имеющих образование, соответствующее профилю преподаваемого учебного предмета, в общей численности педагогических работников учреждений дополнительного образования детей муниципалитета</t>
  </si>
  <si>
    <t>- количество пед. работников учреждений ДОД, имеющих образование, соответствующее профилю преподаваемого учебного предмета</t>
  </si>
  <si>
    <t>2.2.5.4.</t>
  </si>
  <si>
    <t>Доля педагогических работников, имеющих внутреннее или внешнее совместительство, в общей численности педагогических работников муниципалитета</t>
  </si>
  <si>
    <t>- количество педагогических работников, имеющих внутреннее или внешнее совместительство</t>
  </si>
  <si>
    <t>2.2.6.0.</t>
  </si>
  <si>
    <t>по осуществлению профессиональной переподготовки по образовательным программам педагогической направленности</t>
  </si>
  <si>
    <t>2.2.6.1.</t>
  </si>
  <si>
    <t>Количество педагогов, имеющих базовое непрофильное образование</t>
  </si>
  <si>
    <t>2.2.6.2.</t>
  </si>
  <si>
    <t>Доля педагогов, имеющих базовое непрофильное образование, прошедших профессиональную переподготовку по образовательным программам педагогической направленности, в общем количестве педагогов муниципалитета, имеющих базовое непрофильное образование</t>
  </si>
  <si>
    <t>- количество педагогов, имеющих базовое непрофильное образование, прошедших ПП по образовательным программам педагогической направленности</t>
  </si>
  <si>
    <t>2.2.7.0.</t>
  </si>
  <si>
    <t>по организации повышения квалификации педагогических работников в рамках реализации приоритетных федеральных программ</t>
  </si>
  <si>
    <t>2.2.7.1.</t>
  </si>
  <si>
    <t>Доля педагогических работников общеобразовательных организаций муиципалитета, повысивших квалификацию по вопросам, связанным с введением обновленных ФГОС (в том числе, формированием и оценкой функциональной грамотности обучающихся,  внедрением цифровой образовательной среды, реализацией деятельностного подхода) в общем количестве педагогических работников общеобразовательных организаций муниципалитета</t>
  </si>
  <si>
    <t>- численность пед.работников, повысивших квалификацию по вопросам обновленного ФГОС</t>
  </si>
  <si>
    <t>2.2.7.2.</t>
  </si>
  <si>
    <t>Доля педагогических работников, повысивших квалификацию в рамках реализации РП "Успех каждого ребенка", в общем количестве педагогических работников муниципалитета</t>
  </si>
  <si>
    <t>- численность пед.работников, повысивших квалификацию в рамках реализации РП "Успех каждого ребенка"</t>
  </si>
  <si>
    <t>2.2.7.3.</t>
  </si>
  <si>
    <t>Доля педагогических работников ОО муниципалитета, прошедших обучение по программам из федерального реестра дополнительных профессиональных программ педагогического образования, в общей численности педагогов общеобразовательных организаций муниципалитета</t>
  </si>
  <si>
    <t>- численность пед.работников общеобразовательных организаций муниципалитета, прошедших обучение по программам из федерального реестра дополнительных профессиональных программ педагогического образования</t>
  </si>
  <si>
    <t>2.2.8.0.</t>
  </si>
  <si>
    <t>по реализации сетевого взаимодействия педагогов (методических объединений, профессиональных сообществ педагогов) на муниципальном уровне</t>
  </si>
  <si>
    <t>2.2.8.1.</t>
  </si>
  <si>
    <t>Доля педагогических работников, участвующих в работе СМО, в общей численности педагогов муниципалитета</t>
  </si>
  <si>
    <t>- численность педагогических работников, участвующих в работе СМО</t>
  </si>
  <si>
    <t>2.2.8.2.</t>
  </si>
  <si>
    <t>Доля педагогических работников общеобразовательных организаций, участвующих в работе РМА, в общей численности педагогических работников общеобразовательных организаций муниципалитета</t>
  </si>
  <si>
    <t>- численность педагогических работников общеобразовательных организаций, участвующих в работе РМА</t>
  </si>
  <si>
    <t>2.3.0.0.</t>
  </si>
  <si>
    <t>2.3.0.1.</t>
  </si>
  <si>
    <t>Наличие и применение во внутришкольной системе оценки качества  образования школ инструментов, процедур оценки результатов воспитания</t>
  </si>
  <si>
    <t>http://baykschool.net/images/files/rvp/rpv2021_2025.pdf</t>
  </si>
  <si>
    <t>Рабочая программа воспитания МБОУ "Байкитская средняя школа" на 2021-2025гг.</t>
  </si>
  <si>
    <t>2.3.0.2.</t>
  </si>
  <si>
    <t>Наличие во внутришкольной системе оценки качества образования школ инструментов  оценки уровня сформированности ценностных ориентаций</t>
  </si>
  <si>
    <t>Рабочая программа воспитания МБОУ "Байкитская средняя школа" на 2021-2025гг</t>
  </si>
  <si>
    <t>2.3.0.3.</t>
  </si>
  <si>
    <t>Наличие во внутришкольной системе воспитания инструментов и процедур оценки воспитательной среды</t>
  </si>
  <si>
    <t>2.3.0.4.</t>
  </si>
  <si>
    <t>Наличие в муниципалитете методических объединений педагогов по вопросам воспитания</t>
  </si>
  <si>
    <t>2.3.1.0.</t>
  </si>
  <si>
    <t>2.3.1.1.</t>
  </si>
  <si>
    <t>Доля ОО муниципалитета, в которых организовано обучение детей основам информационной безопасности</t>
  </si>
  <si>
    <t>- количество школ муниципалитета, в которых ороганизовано обучение школьников основам информбезопасности</t>
  </si>
  <si>
    <t>2.3.1.2.</t>
  </si>
  <si>
    <t>Укажите ссылку на пример документа школы, подтверждающего проведение обучения по основам информбезопасности в какой-либо из указанных школ</t>
  </si>
  <si>
    <t>https://nidym-school.nubex.ru/6428/</t>
  </si>
  <si>
    <t xml:space="preserve">Положение о совете по обеспечению информационной безопасности учеников </t>
  </si>
  <si>
    <t>2.3.1.3.</t>
  </si>
  <si>
    <t>Доля ОО муниципалитета, в которых организована работа школьных спортивных клубов</t>
  </si>
  <si>
    <t>- кол-во школ в муниципалитете, в которых организована работа ШСК</t>
  </si>
  <si>
    <t>2.3.1.4.</t>
  </si>
  <si>
    <t>Доля обучающихся занимающихся в организациях дополнительного образования спортивной направленности (включая школьные спортивные клубы)</t>
  </si>
  <si>
    <t>- кол-во обучающихся ОО муниципалитета, занимающихся в организациях спортивной направленности (включая школьные спортивные клубы)</t>
  </si>
  <si>
    <t>2.3.2.0.</t>
  </si>
  <si>
    <t>2.3.2.1.</t>
  </si>
  <si>
    <t>Доля образовательных организаций, имеющих добровольческие (волонтерские) объединения, в общем количестве ОО муниципалитета</t>
  </si>
  <si>
    <t>- кол-во школ в муниципалитете, в которых организована деятельность добровольческих объединрений</t>
  </si>
  <si>
    <t>2.3.2.2.</t>
  </si>
  <si>
    <t>Доля обучающихся школ, участвующих в деятельности добровольческих (волонтерских) объединений по направлениям</t>
  </si>
  <si>
    <t>- кол-во обучающихся школ муниципалитета, участвующих в деятельности добровольческих объединений в 2021-2022 учю году</t>
  </si>
  <si>
    <t>2.3.2.3.</t>
  </si>
  <si>
    <t>Доля обучающихся школ, вовлеченных в деятельность детских общественных объединений (РДШ, ЮИД, Юнармия и другие)</t>
  </si>
  <si>
    <t>- кол-во обучающихся школ муниципалитета, участвующих в деятельности детских общественных объединений в 2021-2022 уч. году</t>
  </si>
  <si>
    <t>2.3.2.4.</t>
  </si>
  <si>
    <t>Доля школ, в которых реализуются программы патриотической направленности</t>
  </si>
  <si>
    <t>- кол-во школ, в которых реализуются программы патриотической направленности</t>
  </si>
  <si>
    <t>2.3.2.5.</t>
  </si>
  <si>
    <t>Укажите ссылку на пример программы патриотической направленной какой-либо из указанных школ</t>
  </si>
  <si>
    <t xml:space="preserve">Программа воспитательной работы МБОУ БСШ
на 2020-2024 гг.«Воспитание гражданина и патриота своей страны»
</t>
  </si>
  <si>
    <t>2.3.2.6.</t>
  </si>
  <si>
    <t>Доля школ, реализующих меропритяия/события, направленные на формирование представлений о традициях, истории родного края</t>
  </si>
  <si>
    <t>- кол-во школ, в которых реализуются мероприятия/события, направленные на формирование представлений о традициях, истории родного края</t>
  </si>
  <si>
    <t>2.3.2.7.</t>
  </si>
  <si>
    <t>Укажите ссылку на пример мероприятия/события, направленного на формирование представлений о традициях, истории родного края какой-либо из указанных школ</t>
  </si>
  <si>
    <t xml:space="preserve">http://baykschool.net/images/files/rvp/rpv2021_2025.pdf </t>
  </si>
  <si>
    <t>"Программа воспитательной работы МБОУ БСШ на 2020-2024 гг.«Воспитание гражданина и патриота своей страны», стр.37,43,48,49</t>
  </si>
  <si>
    <t>2.3.3.0.</t>
  </si>
  <si>
    <t>2.3.3.1.</t>
  </si>
  <si>
    <t>Кол-во обучающихся, занимающихся в объединениях и научных обществах организаций дополнительного образования в муниципалитете</t>
  </si>
  <si>
    <t>2.3.3.2.</t>
  </si>
  <si>
    <t>Доля школ реализующих программы наставничества для обучающихся</t>
  </si>
  <si>
    <t>- количество в муниципалитетах школ, реализующих программы наставничества для обучающихся</t>
  </si>
  <si>
    <t>2.3.3.3.</t>
  </si>
  <si>
    <t>Укажите ссылку на пример программы наставничества для обучающихся, используемой в какой-либо из указанных школ</t>
  </si>
  <si>
    <t>https://r1.nubex.ru/s9731-104/f2827_f0/%D0%9F%D1%80%D0%BE%D0%B3%D1%80%D0%B0%D0%BC%D0%BC%D0%B0%20%D1%86%D0%B5%D0%BB%D0%B5%D0%B2%D0%BE%D0%B9%20%D0%BC%D0%BE%D0%B4%D0%B5%D0%BB%D0%B8%20%D0%BD%D0%B0%D1%81%D1%82%D0%B0%D0%B2%D0%BD%D0%B8%D1%87%D0%B5%D1%81%D1%82%D0%B2%D0%B0%20%D0%B2%20%D0%9C%D0%9A%D0%9E%D0%A3%20%D0%9D%D0%9E%D0%A8-%D0%94%D0%A1%20%D0%AD%D0%9C%D0%A0.pdf</t>
  </si>
  <si>
    <t>Программа целевой модели наставничества в МКОУ НОШ-ДС ЭМР</t>
  </si>
  <si>
    <t>2.3.4.0.</t>
  </si>
  <si>
    <t>2.3.4.1.</t>
  </si>
  <si>
    <t>Доля образовательных организаций (школ), в который действуют службы школьной медиации</t>
  </si>
  <si>
    <t>- количество школ муниципалитета, в который функционаруют службы школьной медиации</t>
  </si>
  <si>
    <t>2.4.0.0.</t>
  </si>
  <si>
    <t>Направление 2.4. Система мониторинга качества дошкольного образования</t>
  </si>
  <si>
    <t>2.4.1.0.</t>
  </si>
  <si>
    <t>по целям управления качеством образовательной среды в ДОО</t>
  </si>
  <si>
    <t>2.4.1.1.</t>
  </si>
  <si>
    <t>Доля ДОО, от общего числа ДОО муниципалитета, разработавших концептуальный(е) документ(ы), в котором(ых) предусмотрены и реализуются цели по обеспечению качества образовательных программ</t>
  </si>
  <si>
    <t>- количество ДОО, разработавших концептуальный(е) документ(ы), в котором(ых) предусмотрены и реализуются цели по обеспечению качества образовательных программ</t>
  </si>
  <si>
    <t>2.4.1.2.</t>
  </si>
  <si>
    <t>Доля ДОО, от общего числа ДОО муниципалитета, разработавших концептуальный(е) документ(ы), в котором(ых) предусмотрены и реализуются цели по обеспечению качества содержания образовательной деятельности в дошкольных образовательных организациях (социально-коммуникативное развитие, познавательное развитие, речевое развитие, художественно-эстетическое развитие, физическое развитие)</t>
  </si>
  <si>
    <t>- количество ДОО, разработавших концептуальный(е) документ(ы), в котором(ых) предусмотрены и реализуются цели по обеспечению качества содержания образовательной деятельности в дошкольных образовательных организациях (социально-коммуникативное развитие, познавательное развитие, речевое развитие, художественно-эстетическое развитие, физическое развитие)</t>
  </si>
  <si>
    <t>2.4.1.3.</t>
  </si>
  <si>
    <t>Доля ДОО, от общего числа ДОО муниципалитета, разработавших концептуальный(е) документ(ы), в котором(ых) предусмотрены и реализуются цели по обеспечению качества образовательных условий в дошкольных образовательных организациях (кадровые условия, развивающая предметно-пространственная среда, психолого-педагогические условия)</t>
  </si>
  <si>
    <t>- количество ДОО, разработавших концептуальный(е) документ(ы), в котором(ых) предусмотрены и реализуются цели по обеспечению качества образовательных условий в дошкольных образовательных организациях (кадровые условия, развивающая предметно-пространственная среда, психолого-педагогические условия)</t>
  </si>
  <si>
    <t>2.4.1.4.</t>
  </si>
  <si>
    <t>Доля ДОО, от общего числа ДОО муниципалитета, разработавших концептуальный(е) документ(ы), в котором(ых) предусмотрены и реализуются цели по обеспечению качества взаимодействия с семьей (участие семьи в образовательной деятельности, удовлетворенность семьи образовательными услугами, индивидуальная поддержка развития детей в семье)</t>
  </si>
  <si>
    <t>- количество ДОО, разработавших концептуальный(е) документ(ы), в котором(ых) предусмотрены и реализуются цели по обеспечению качества взаимодействия с семьей (участие семьи в образовательной деятельности, удовлетворенность семьи образовательными услугами, индивидуальная поддержка развития детей в семье)</t>
  </si>
  <si>
    <t>2.4.1.5.</t>
  </si>
  <si>
    <t>Доля ДОО, от общего числа ДОО муниципалитета, разработавших концептуальный(е) документ(ы), в котором(ых) предусмотрены и реализуются цели по обеспечению здоровья, безопасности и качеству услуг по присмотру и уходу</t>
  </si>
  <si>
    <t>- количество ДОО, разработавших концептуальный(е) документ(ы), в котором(ых) предусмотрены и реализуются цели по обеспечению здоровья, безопасности и качеству услуг по присмотру и уходу</t>
  </si>
  <si>
    <t>2.4.1.6.</t>
  </si>
  <si>
    <t>Доля ДОО, от общего числа ДОО муниципалитета, разработавших концептуальный(е) документ(ы), в котором(ых) предусмотрены и реализуются цели по обеспечению качества дошкольного образования для детей с ОВЗ</t>
  </si>
  <si>
    <t>- количество ДОО, разработавших концептуальный(е) документ(ы), в котором(ых) предусмотрены и реализуются цели по обеспечению качества дошкольного образования для детей с ОВЗ</t>
  </si>
  <si>
    <t>2.4.1.7.</t>
  </si>
  <si>
    <t>Доля ДОО, от общего числа ДОО муниципалитета, разработавших концептуальный(е) документ(ы), в котором(ых) предусмотрены и реализуются цели по повышению качества управления в дошкольных образовательных организациях</t>
  </si>
  <si>
    <t>- количество ДОО, разработавших концептуальный(е) документ(ы), в котором(ых) предусмотрены и реализуются цели по повышению качества управления в дошкольных образовательных организациях</t>
  </si>
  <si>
    <t>2.4.2.0.</t>
  </si>
  <si>
    <t xml:space="preserve">по управлению качеством образовательной среды в ДОО </t>
  </si>
  <si>
    <t>2.4.2.1.</t>
  </si>
  <si>
    <t>Доля ДОО, от общего числа ДОО муниципалитета, разработавших концептуальный(е) документ(ы), в которых предусмотрены показатели по обеспечению качества образовательных программ</t>
  </si>
  <si>
    <t>- количество ДОО, разработавших концептуальный(е) документ(ы), в которых предусмотрены показатели по обеспечению качества образовательных программ</t>
  </si>
  <si>
    <t>2.4.2.2.</t>
  </si>
  <si>
    <t>Доля ДОО, от общего числа ДОО муниципалитета, разработавших концептуальный(е) документ(ы), в которых предусмотрены показатели по обеспечению качества содержания образовательной деятельности в дошкольных образовательных организациях (социально-коммуникативное развитие, познавательное развитие, речевое развитие, художественно-эстетическое развитие, физическое развитие)</t>
  </si>
  <si>
    <t>- количество ДОО, разработавших концептуальный(е) документ(ы), в которых предусмотрены показатели по обеспечению качества содержания образовательной деятельности в дошкольных образовательных организациях (социально-коммуникативное развитие, познавательное развитие, речевое развитие, художественно-эстетическое развитие, физическое развитие)</t>
  </si>
  <si>
    <t>2.4.2.3.</t>
  </si>
  <si>
    <t>Доля ДОО, от общего числа ДОО муниципалитета, разработавших концептуальный(е) документ(ы), в которых предусмотрены показатели по обеспечению качества образовательных условий в дошкольных образовательных организациях (кадровые условия, развивающая предметно-пространственная среда, психолого-педагогические условия)</t>
  </si>
  <si>
    <t>- количество ДОО, разработавших концептуальный(е) документ(ы), в которых предусмотрены показатели по обеспечению качества образовательных условий в дошкольных образовательных организациях (кадровые условия, развивающая предметно-пространственная среда, психолого-педагогические условия)</t>
  </si>
  <si>
    <t>2.4.2.4.</t>
  </si>
  <si>
    <t>Доля ДОО, от общего числа ДОО муниципалитета, разработавших концептуальный(е) документ(ы), в которых предусмотрены показатели по обеспечению качества взаимодействия с семьей (участие семьи в образовательной деятельности, удовлетворенность семьи образовательными услугами, индивидуальная поддержка развития детей в семье)</t>
  </si>
  <si>
    <t>- количество ДОО, разработавших концептуальный(е) документ(ы), в которых предусмотрены показатели по обеспечению качества взаимодействия с семьей (участие семьи в образовательной деятельности, удовлетворенность семьи образовательными услугами, индивидуальная поддержка развития детей в семье)</t>
  </si>
  <si>
    <t>2.4.2.5.</t>
  </si>
  <si>
    <t>Доля ДОО, от общего числа ДОО муниципалитета, разработавших концептуальный(е) документ(ы), в которых предусмотрены показатели по обеспечению здоровья, безопасности и качеству услуг по присмотру и уходу</t>
  </si>
  <si>
    <t>- количество ДОО, разработавших концептуальный(е) документ(ы), в которых предусмотрены показатели по обеспечению здоровья, безопасности и качеству услуг по присмотру и уходу</t>
  </si>
  <si>
    <t>2.4.2.6.</t>
  </si>
  <si>
    <t>Доля ДОО, от общего числа ДОО муниципалитета, разработавших концептуальный(е) документ(ы), в которых предусмотрены показатели по обеспечению качества дошкольного образования для детей с ОВЗ</t>
  </si>
  <si>
    <t>- количество ДОО, разработавших концептуальный(е) документ(ы), в которых предусмотрены показатели по обеспечению качества дошкольного образования для детей с ОВЗ</t>
  </si>
  <si>
    <t>2.4.2.7.</t>
  </si>
  <si>
    <t>Доля ДОО, от общего числа ДОО муниципалитета, разработавших концептуальный(е) документ(ы), в которых предусмотрены показатели по повышению качества управления в дошкольных образовательных организациях</t>
  </si>
  <si>
    <t>- количество ДОО, разработавших концептуальный(е) документ(ы), в которых предусмотрены показатели по повышению качества управления в дошкольных образовательных организациях</t>
  </si>
  <si>
    <t>2.4.3.0.</t>
  </si>
  <si>
    <t>по методам сбора и обработки информации о качестве образовательной среды в ДОО</t>
  </si>
  <si>
    <t>2.4.3.1.</t>
  </si>
  <si>
    <t>Доля ДОО, от общего числа ДОО муниципалитета, имеющих в концептуальном(ых) документе(ах) описание и применяющих методы сбора, в том числе с использованием информационных систем, а также методы обработки информации</t>
  </si>
  <si>
    <t>- количество ДОО, имеющих в концептуальном(ых) документе(ах) описание и применяющих методы сбора, в том числе с использованием информационных систем, а также методы обработки информации</t>
  </si>
  <si>
    <t>2.4.4.0.</t>
  </si>
  <si>
    <t>по мониторингу показателей качества образовательной среды в ДОО</t>
  </si>
  <si>
    <t>2.4.4.1.</t>
  </si>
  <si>
    <t>Доля ДОО, от общего числа ДОО муниципалитета, имеющих организационные документы, подтверждающие проведение мониторинга показателей качества образовательных программ</t>
  </si>
  <si>
    <t>- количество ДОО, имеющих организационные документы, подтверждающие проведение мониторинга показателей качества образовательных программ</t>
  </si>
  <si>
    <t>2.4.4.2.</t>
  </si>
  <si>
    <t>Доля ДОО, от общего числа ДОО муниципалитета, имеющих организационные документы, подтверждающие проведение мониторинга показателей качества содержания образовательной деятельности в дошкольных образовательных организациях (социально-коммуникативное развитие, познавательное развитие, речевое развитие, художественно-эстетическое развитие, физическое развитие)</t>
  </si>
  <si>
    <t>- количество ДОО, имеющих организационные документы, подтверждающие проведение мониторинга показателей качества содержания образовательной деятельности в дошкольных образовательных организациях (социально-коммуникативное развитие, познавательное развитие, речевое развитие, художественно-эстетическое развитие, физическое развитие)</t>
  </si>
  <si>
    <t>2.4.4.3.</t>
  </si>
  <si>
    <t>Доля ДОО, от общего числа ДОО муниципалитета, имеющих организационные документы, подтверждающие проведение мониторинга показателей качества образовательных условий в дошкольных образовательных организациях (кадровые условия, развивающая предметно-пространственная среда, психолого-педагогические условия)</t>
  </si>
  <si>
    <t>- количество ДОО, имеющих организационные документы, подтверждающие проведение мониторинга показателей качества образовательных условий в дошкольных образовательных организациях (кадровые условия, развивающая предметно-пространственная среда, психолого-педагогические условия)</t>
  </si>
  <si>
    <t>2.4.4.4.</t>
  </si>
  <si>
    <t>Доля ДОО, от общего числа ДОО муниципалитета, имеющих организационные документы, подтверждающие проведение мониторинга показателей качества взаимодействия с семьей (участие семьи в образовательной деятельности, удовлетворенность семьи образовательными услугами, индивидуальная поддержка развития детей в семье)</t>
  </si>
  <si>
    <t>- количество ДОО, имеющих организационные документы, подтверждающие проведение мониторинга показателей качества взаимодействия с семьей (участие семьи в образовательной деятельности, удовлетворенность семьи образовательными услугами, индивидуальная поддержка развития детей в семье)</t>
  </si>
  <si>
    <t>2.4.4.5.</t>
  </si>
  <si>
    <t>Доля ДОО, от общего числа ДОО муниципалитета, имеющих организационные документы, подтверждающие проведение мониторинга показателей качества услуг по присмотру и уходу, обеспечения здоровья, безопасности</t>
  </si>
  <si>
    <t>- количество ДОО, имеющих организационные документы, подтверждающие проведение мониторинга показателей качества услуг по присмотру и уходу, обеспечения здоровья, безопасности</t>
  </si>
  <si>
    <t>2.4.4.6.</t>
  </si>
  <si>
    <t>Доля ДОО, от общего числа ДОО муниципалитета, имеющих организационные документы, подтверждающие проведение мониторинга показателей качества дошкольного образования для детей с ОВЗ</t>
  </si>
  <si>
    <t>- количество ДОО, имеющих организационные документы, подтверждающие проведение мониторинга показателей качества дошкольного образования для детей с ОВЗ</t>
  </si>
  <si>
    <t>2.4.4.7.</t>
  </si>
  <si>
    <t>Доля ДОО, от общего числа ДОО муниципалитета, имеющих организационные документы, подтверждающие проведение мониторинга показателей качества управления в дошкольных образовательных организациях</t>
  </si>
  <si>
    <t>- количество ДОО, имеющих организационные документы, подтверждающие проведение мониторинга показателей качества управления в дошкольных образовательных организациях</t>
  </si>
  <si>
    <t>2.4.5.0.</t>
  </si>
  <si>
    <t>по анализу результатов мониторинга качества образовательной среды в ДОО</t>
  </si>
  <si>
    <t>2.4.5.1.</t>
  </si>
  <si>
    <t>Доля ДОО, от общего числа ДОО муниципалитета, имеющих организационные документы, подтверждающие осуществление самоанализа с элементами кластеризации и факторами, влияющими на результаты анализа, по итогам мониторинга показателей качества образовательных программ</t>
  </si>
  <si>
    <t>- количество ДОО,  имеющих организационные документы, подтверждающие осуществление самоанализа с элементами кластеризации и факторами, влияющими на результаты анализа, по итогам мониторинга показателей качества образовательных программ</t>
  </si>
  <si>
    <t>2.4.5.2.</t>
  </si>
  <si>
    <t>Доля ДОО, от общего числа ДОО муниципалитета, имеющих организационные документы, подтверждающие осуществление самоанализа с элементами кластеризации и факторами, влияющими на результаты анализа, по итогам мониторинга показателей качества содержания образовательной деятельности в дошкольных образовательных организациях (социально-коммуникативное развитие, познавательное развитие, речевое развитие, художественно-эстетическое развитие, физическое развитие)</t>
  </si>
  <si>
    <t>- количество ДОО,  имеющих организационные документы, подтверждающие осуществление самоанализа с элементами кластеризации и факторами, влияющими на результаты анализа, по итогам мониторинга показателей качества содержания образовательной деятельности в дошкольных образовательных организациях (социально-коммуникативное развитие, познавательное развитие, речевое развитие, художественно-эстетическое развитие, физическое развитие)</t>
  </si>
  <si>
    <t>2.4.5.3.</t>
  </si>
  <si>
    <t>Доля ДОО, от общего числа ДОО муниципалитета, имеющих организационные документы, подтверждающие осуществление самоанализа с элементами кластеризации и факторами, влияющими на результаты анализа, по итогам мониторинга показателей качества образовательных условий в дошкольных образовательных организациях (кадровые условия, развивающая предметно-пространственная среда, психолого-педагогические условия)</t>
  </si>
  <si>
    <t>- количество ДОО,  имеющих организационные документы, подтверждающие осуществление самоанализа с элементами кластеризации и факторами, влияющими на результаты анализа, по итогам мониторинга показателей качества образовательных условий в дошкольных образовательных организациях (кадровые условия, развивающая предметно-пространственная среда, психолого-педагогические условия)</t>
  </si>
  <si>
    <t>2.4.5.4.</t>
  </si>
  <si>
    <t>Доля ДОО, от общего числа ДОО муниципалитета, имеющих организационные документы, подтверждающие осуществление самоанализа с элементами кластеризации и факторами, влияющими на результаты анализа, по итогам мониторинга показателей качества взаимодействия с семьей (участие семьи в образовательной деятельности, удовлетворенность семьи образовательными услугами, индивидуальная поддержка развития детей в семье)</t>
  </si>
  <si>
    <t>- количество ДОО,  имеющих организационные документы, подтверждающие осуществление самоанализа с элементами кластеризации и факторами, влияющими на результаты анализа, по итогам мониторинга показателей качества взаимодействия с семьей (участие семьи в образовательной деятельности, удовлетворенность семьи образовательными услугами, индивидуальная поддержка развития детей в семье)</t>
  </si>
  <si>
    <t>2.4.5.5.</t>
  </si>
  <si>
    <t>Доля ДОО, от общего числа ДОО муниципалитета, имеющих организационные документы, подтверждающие осуществление самоанализа с элементами кластеризации и факторами, влияющими на результаты анализа, по итогам мониторинга показателей качества услуг по присмотру и уходу, обеспечения здоровья, безопасности</t>
  </si>
  <si>
    <t>- количество ДОО,  имеющих организационные документы, подтверждающие осуществление самоанализа с элементами кластеризации и факторами, влияющими на результаты анализа, по итогам мониторинга показателей качества услуг по присмотру и уходу, обеспечения здоровья, безопасности</t>
  </si>
  <si>
    <t>2.4.5.6.</t>
  </si>
  <si>
    <t>Доля ДОО, от общего числа ДОО муниципалитета, имеющих организационные документы, подтверждающие осуществление самоанализа с элементами кластеризации и факторами, влияющими на результаты анализа, по итогам мониторинга показателей качества дошкольного образования для детей с ОВЗ</t>
  </si>
  <si>
    <t>- количество ДОО,  имеющих организационные документы, подтверждающие осуществление самоанализа с элементами кластеризации и факторами, влияющими на результаты анализа, по итогам мониторинга показателей качества дошкольного образования для детей с ОВЗ</t>
  </si>
  <si>
    <t>2.4.5.7.</t>
  </si>
  <si>
    <t>Доля ДОО, от общего числа ДОО муниципалитета, имеющих организационные документы, подтверждающие осуществление самоанализа с элементами кластеризации и факторами, влияющими на результаты анализа, по итогам мониторинга показателей качества управления в дошкольных образовательных организациях</t>
  </si>
  <si>
    <t>- количество ДОО,  имеющих организационные документы, подтверждающие осуществление самоанализа с элементами кластеризации и факторами, влияющими на результаты анализа, по итогам мониторинга показателей качества управления в дошкольных образовательных организациях</t>
  </si>
  <si>
    <t>2.4.6.0.</t>
  </si>
  <si>
    <t>по адресным рекомендациям на основе мониторинговых данных</t>
  </si>
  <si>
    <t>2.4.6.1.</t>
  </si>
  <si>
    <t>Доля ДОО, от общего числа ДОО муниципалитета, разработавших на основе мониторинговых данных адресные рекомендации</t>
  </si>
  <si>
    <t>- количество ДОО, разработавших на основе мониторинговых данных адресные рекомендации</t>
  </si>
  <si>
    <t>2.4.6.2.</t>
  </si>
  <si>
    <t>Доля ДОО, от общего числа ДОО муниципалитета, разработавших на основе мониторинговых данных рекомендации по использованию успешных практик</t>
  </si>
  <si>
    <t>- количество ДОО, разработавших на основе мониторинговых данных рекомендации по использованию успешных практик</t>
  </si>
  <si>
    <t>2.4.6.3.</t>
  </si>
  <si>
    <t>Доля ДОО, от общего числа ДОО муниципалитета, разработавших на основе мониторинговых данных методические и иные материалы</t>
  </si>
  <si>
    <t>- количество ДОО, разработавших на основе мониторинговых данных методические и иные материалы</t>
  </si>
  <si>
    <t>2.4.7.0.</t>
  </si>
  <si>
    <t>по мерам и мероприятиям, направленным на развитие качества образовательной среды в ДОО</t>
  </si>
  <si>
    <t>2.4.7.1.</t>
  </si>
  <si>
    <t>Доля ДОО, от общего числа ДОО муниципалитета, разработавших на основе аналитических материалов планы/дорожные карты/комплексы мер, мероприятий по повышению качества образовательных программ</t>
  </si>
  <si>
    <t>- количество ДОО, разработавших на основе аналитических материалов планы/дорожные карты/комплексы мер, мероприятий по повышению качества образовательных программ</t>
  </si>
  <si>
    <t>2.4.7.2.</t>
  </si>
  <si>
    <t>Доля ДОО, от общего числа ДОО муниципалитета, разработавших на основе аналитических материалов планы/дорожные карты/комплексы мер, мероприятий по повышению качества содержания образовательной деятельности в дошкольных образовательных организациях (социально-коммуникативное развитие, познавательное развитие, речевое развитие, художественно-эстетическое развитие, физическое развитие)</t>
  </si>
  <si>
    <t>- количество ДОО, разработавших на основе аналитических материалов планы/дорожные карты/комплексы мер, мероприятий по повышению качества содержания образовательной деятельности в дошкольных образовательных организациях (социально-коммуникативное развитие, познавательное развитие, речевое развитие, художественно-эстетическое развитие, физическое развитие)</t>
  </si>
  <si>
    <t>2.4.7.3.</t>
  </si>
  <si>
    <t>Доля ДОО, от общего числа ДОО муниципалитета, разработавших на основе аналитических материалов планы/дорожные карты/комплексы мер, мероприятий по повышению качества образовательных условий в дошкольных образовательных организациях (кадровые условия, развивающая предметно-пространственная среда, психолого-педагогические условия)</t>
  </si>
  <si>
    <t>- количество ДОО, разработавших на основе аналитических материалов планы/дорожные карты/комплексы мер, мероприятий по повышению качества образовательных условий в дошкольных образовательных организациях (кадровые условия, развивающая предметно-пространственная среда, психолого-педагогические условия)</t>
  </si>
  <si>
    <t>2.4.7.4.</t>
  </si>
  <si>
    <t>Доля ДОО, от общего числа ДОО муниципалитета, разработавших на основе аналитических материалов планы/дорожные карты/комплексы мер, мероприятий по повышению качества взаимодействия с семьей (участие семьи в образовательной деятельности, удовлетворенность семьи образовательными услугами, индивидуальная поддержка развития детей в семье)</t>
  </si>
  <si>
    <t>- количество ДОО, разработавших на основе аналитических материалов планы/дорожные карты/комплексы мер, мероприятий по повышению качества взаимодействия с семьей (участие семьи в образовательной деятельности, удовлетворенность семьи образовательными услугами, индивидуальная поддержка развития детей в семье)</t>
  </si>
  <si>
    <t>2.4.7.5.</t>
  </si>
  <si>
    <t>Доля ДОО, от общего числа ДОО муниципалитета, разработавших на основе аналитических материалов планы/дорожные карты/комплексы мер, мероприятий по повышению качества услуг по присмотру и уходу, обеспечения здоровья, безопасности</t>
  </si>
  <si>
    <t>- количество ДОО, разработавших на основе аналитических материалов планы/дорожные карты/комплексы мер, мероприятий по повышению качества услуг по присмотру и уходу, обеспечения здоровья, безопасности</t>
  </si>
  <si>
    <t>2.4.7.6.</t>
  </si>
  <si>
    <t>Доля ДОО, от общего числа ДОО муниципалитета, разработавших на основе аналитических материалов планы/дорожные карты/комплексы мер, мероприятий по повышению качества дошкольного образования для детей с ОВЗ</t>
  </si>
  <si>
    <t>- количество ДОО, разработавших на основе аналитических материалов планы/дорожные карты/комплексы мер, мероприятий по повышению качества дошкольного образования для детей с ОВЗ</t>
  </si>
  <si>
    <t>2.4.7.7.</t>
  </si>
  <si>
    <t>Доля ДОО, от общего числа ДОО муниципалитета, разработавших на основе аналитических материалов планы/дорожные карты/комплексы мер, мероприятий по повышению качества управления в дошкольных образовательных организациях</t>
  </si>
  <si>
    <t>- количество ДОО, разработавших на основе аналитических материалов планы/дорожные карты/комплексы мер, мероприятий по повышению качества управления в дошкольных образовательных организациях</t>
  </si>
  <si>
    <t>2.4.8.0.</t>
  </si>
  <si>
    <t>по управленческим решениям, направленным на развитие качества образовательной среды в ДОО</t>
  </si>
  <si>
    <t>2.4.8.1.</t>
  </si>
  <si>
    <t>Доля ДОО, от общего числа ДОО муниципалитета, принявших по результатам внутреннего мониторинга управленческие решения, направленные на совершенствование качества образовательных программ</t>
  </si>
  <si>
    <t>- количество ДОО,  принявших по результатам внутреннего мониторинга управленческие решения, направленные на совершенствование качества образовательных программ</t>
  </si>
  <si>
    <t>2.4.8.2.</t>
  </si>
  <si>
    <t>Доля ДОО, от общего числа ДОО муниципалитета, принявших по результатам внутреннего мониторинга управленческие решения, направленные на совершенствование качества содержания образовательной деятельности в дошкольных образовательных организациях (социально-коммуникативное развитие, познавательное развитие, речевое развитие, художественно-эстетическое развитие, физическое развитие)</t>
  </si>
  <si>
    <t>- количество ДОО,  принявших по результатам внутреннего мониторинга управленческие решения, направленные на совершенствование качества содержания образовательной деятельности в дошкольных образовательных организациях (социально-коммуникативное развитие, познавательное развитие, речевое развитие, художественно-эстетическое развитие, физическое развитие)</t>
  </si>
  <si>
    <t>2.4.8.3.</t>
  </si>
  <si>
    <t>Доля ДОО, от общего числа ДОО муниципалитета, принявших по результатам внутреннего мониторинга управленческие решения, направленные на совершенствование качества образовательных условий в дошкольных образовательных организациях (кадровые условия, развивающая предметно-пространственная среда, психолого-педагогические условия)</t>
  </si>
  <si>
    <t>- количество ДОО,  принявших по результатам внутреннего мониторинга управленческие решения, направленные на совершенствование качества образовательных условий в дошкольных образовательных организациях (кадровые условия, развивающая предметно-пространственная среда, психолого-педагогические условия)</t>
  </si>
  <si>
    <t>2.4.8.4.</t>
  </si>
  <si>
    <t>Доля ДОО, от общего числа ДОО муниципалитета, принявших по результатам внутреннего мониторинга управленческие решения, направленные на совершенствование качества взаимодействия с семьей (участие семьи в образовательной деятельности, удовлетворенность семьи образовательными услугами, индивидуальная поддержка развития детей в семье)</t>
  </si>
  <si>
    <t>- количество ДОО,  принявших по результатам внутреннего мониторинга управленческие решения, направленные на совершенствование качества взаимодействия с семьей (участие семьи в образовательной деятельности, удовлетворенность семьи образовательными услугами, индивидуальная поддержка развития детей в семье)</t>
  </si>
  <si>
    <t>2.4.8.5.</t>
  </si>
  <si>
    <t>Доля ДОО, от общего числа ДОО муниципалитета, принявших по результатам внутреннего мониторинга управленческие решения, направленные на совершенствование качества услуг по присмотру и уходу, обеспечения здоровья, безопасности</t>
  </si>
  <si>
    <t>- количество ДОО,  принявших по результатам внутреннего мониторинга управленческие решения, направленные на совершенствование качества услуг по присмотру и уходу, обеспечения здоровья, безопасности</t>
  </si>
  <si>
    <t>2.4.8.6.</t>
  </si>
  <si>
    <t>Доля ДОО, от общего числа ДОО муниципалитета, принявших по результатам внутреннего мониторинга управленческие решения, направленные на совершенствование качества дошкольного образования для детей с ОВЗ</t>
  </si>
  <si>
    <t>- количество ДОО,  принявших по результатам внутреннего мониторинга управленческие решения, направленные на совершенствование качества дошкольного образования для детей с ОВЗ</t>
  </si>
  <si>
    <t>2.4.8.7.</t>
  </si>
  <si>
    <t>Доля ДОО, от общего числа ДОО муниципалитета, принявших по результатам внутреннего мониторинга управленческие решения, направленные на совершенствование качества управления в дошкольных образовательных организациях</t>
  </si>
  <si>
    <t>- количество ДОО,  принявших по результатам внутреннего мониторинга управленческие решения, направленные на совершенствование качества управления в дошкольных образовательных организациях</t>
  </si>
  <si>
    <t>2.4.9.0.</t>
  </si>
  <si>
    <t>по анализу эффективности управления качеством образовательной среды в ДОО</t>
  </si>
  <si>
    <t>2.4.9.1.</t>
  </si>
  <si>
    <t>Доля ДОО, от общего числа ДОО муниципалитета, ежегодно проводящих анализ эффективности проведенных мероприятий, принятых мер и управленческих решений по повышению качества образовательных программ</t>
  </si>
  <si>
    <t>- количество ДОО, ежегодно проводящих анализ эффективности проведенных мероприятий, принятых мер и управленческих решений по повышению качества образовательных программ</t>
  </si>
  <si>
    <t>2.4.9.2.</t>
  </si>
  <si>
    <t>Доля ДОО, от общего числа ДОО муниципалитета, ежегодно проводящих анализ эффективности проведенных мероприятий, принятых мер и управленческих решений по повышению качества содержания образовательной деятельности в дошкольных образовательных организациях (социально-коммуникативное развитие, познавательное развитие, речевое развитие, художественно-эстетическое развитие, физическое развитие)</t>
  </si>
  <si>
    <t>- количество ДОО, ежегодно проводящих анализ эффективности проведенных мероприятий, принятых мер и управленческих решений по повышению качества содержания образовательной деятельности в дошкольных образовательных организациях (социально-коммуникативное развитие, познавательное развитие, речевое развитие, художественно-эстетическое развитие, физическое развитие)</t>
  </si>
  <si>
    <t>2.4.9.3.</t>
  </si>
  <si>
    <t>Доля ДОО, от общего числа ДОО муниципалитета, ежегодно проводящих анализ эффективности проведенных мероприятий, принятых мер и управленческих решений по повышению качества образовательных условий в дошкольных образовательных организациях (кадровые условия, развивающая предметно-пространственная среда, психолого-педагогические условия)</t>
  </si>
  <si>
    <t>- количество ДОО, ежегодно проводящих анализ эффективности проведенных мероприятий, принятых мер и управленческих решений по повышению качества образовательных условий в дошкольных образовательных организациях (кадровые условия, развивающая предметно-пространственная среда, психолого-педагогические условия)</t>
  </si>
  <si>
    <t>2.4.9.4.</t>
  </si>
  <si>
    <t>Доля ДОО, от общего числа ДОО муниципалитета, ежегодно проводящих анализ эффективности проведенных мероприятий, принятых мер и управленческих решений по повышению качества взаимодействия с семьей (участие семьи в образовательной деятельности, удовлетворенность семьи образовательными услугами, индивидуальная поддержка развития детей в семье)</t>
  </si>
  <si>
    <t>- количество ДОО, ежегодно проводящих анализ эффективности проведенных мероприятий, принятых мер и управленческих решений по повышению качества взаимодействия с семьей (участие семьи в образовательной деятельности, удовлетворенность семьи образовательными услугами, индивидуальная поддержка развития детей в семье)</t>
  </si>
  <si>
    <t>2.4.9.5.</t>
  </si>
  <si>
    <t>Доля ДОО, от общего числа ДОО муниципалитета, ежегодно проводящих анализ эффективности проведенных мероприятий, принятых мер и управленческих решений по повышению качества услуг по присмотру и уходу, обеспечения здоровья, безопасности</t>
  </si>
  <si>
    <t>- количество ДОО, ежегодно проводящих анализ эффективности проведенных мероприятий, принятых мер и управленческих решений по повышению качества услуг по присмотру и уходу, обеспечения здоровья, безопасности</t>
  </si>
  <si>
    <t>2.4.9.6.</t>
  </si>
  <si>
    <t>Доля ДОО, от общего числа ДОО муниципалитета, ежегодно проводящих анализ эффективности проведенных мероприятий, принятых мер и управленческих решений по повышению качества дошкольного образования для детей с ОВЗ</t>
  </si>
  <si>
    <t>- количество ДОО, ежегодно проводящих анализ эффективности проведенных мероприятий, принятых мер и управленческих решений по повышению качества дошкольного образования для детей с ОВЗ</t>
  </si>
  <si>
    <t>2.4.9.7.</t>
  </si>
  <si>
    <t>Доля ДОО, от общего числа ДОО муниципалитета, ежегодно проводящих анализ эффективности проведенных мероприятий, принятых мер и управленческих решений по повышению качества управления в дошкольных образовательных организациях</t>
  </si>
  <si>
    <t>- количество ДОО, ежегодно проводящих анализ эффективности проведенных мероприятий, принятых мер и управленческих решений по повышению качества управления в дошкольных образовательных организациях</t>
  </si>
  <si>
    <t>Представленная информация</t>
  </si>
  <si>
    <t>Начислено
баллов</t>
  </si>
  <si>
    <t>Maкс. возм. баллов</t>
  </si>
  <si>
    <t>%
от макс.</t>
  </si>
  <si>
    <t>Показатели</t>
  </si>
  <si>
    <t>Колич.</t>
  </si>
  <si>
    <t>Доля,
%</t>
  </si>
  <si>
    <t>Колич. на 1000 (100)</t>
  </si>
  <si>
    <t>Да/Нет</t>
  </si>
  <si>
    <t>по обеспечению объективности Всероссийской олимпиады школьников</t>
  </si>
  <si>
    <t>Наличие регламентов проведения олимпиады (муниципальный этап)</t>
  </si>
  <si>
    <t>Наличие независимых наблюдателей во время проведения муниципального этапа олимпиады</t>
  </si>
  <si>
    <t>ИТОГО по направлению 1.1.</t>
  </si>
  <si>
    <t>по выявлению школ с низкими результатами обучения и/или школами, функционирующими в неблагоприятных социальных условиях</t>
  </si>
  <si>
    <t>Наличие в муниципальной программе повышения качества образования раздела, содержащего информацию об ОО (отношение к ШНРО и/или аналитической информации о региональной идентификации ШНРО и ШНСУ)</t>
  </si>
  <si>
    <t>Наличие показателей, определяющих ШНРО на уровне МСО (школы, находящиеся в зоне риска; школы, демонстрирующие низкие результаты)</t>
  </si>
  <si>
    <t>1.2.2.2.</t>
  </si>
  <si>
    <t>Доля школ от общего числа школ ШНРО и ШНСУ в МСО, достигших положительной динамики в результатах ОГЭ по предмету русский язык</t>
  </si>
  <si>
    <t>1.2.2.4.</t>
  </si>
  <si>
    <t>Доля школ от общего числа школ ШНРО и ШНСУ в МСО, достигших положительной динамики в результатах ОГЭ по предмету математика</t>
  </si>
  <si>
    <t>1.2.2.6.</t>
  </si>
  <si>
    <t>Доля школ от общего числа школ ШНРО и ШНСУ в МСО, достигших положительной динамики в результатах ЕГЭ по предмету русский язык</t>
  </si>
  <si>
    <t>1.2.2.8.</t>
  </si>
  <si>
    <t>Доля школ от общего числа школ ШНРО и ШНСУ в МСО, достигших положительной динамики в результатах ЕГЭ по предмету математика</t>
  </si>
  <si>
    <t>1.2.2.9.</t>
  </si>
  <si>
    <t>Доля школ от общего числа школ ШНРО и ШНСУ в МСО, достигших положительной динамики по результатам краевых диагностических работ по читательской грамотности в 4-х классах</t>
  </si>
  <si>
    <t>1.2.2.10.</t>
  </si>
  <si>
    <t>Доля школ от общего числа школ ШНРО и ШНСУ в МСО, достигших положительной динамики в результатах краевых диагностических работ по читательской грамотности в 6-х классах</t>
  </si>
  <si>
    <t>1.2.2.11.</t>
  </si>
  <si>
    <t>Доля школ от общего числа школ ШНРО и ШНСУ в МСО, достигших положительной динамики в результатах краевых диагностических работ по естественно-научной грамотности в 8-х классах</t>
  </si>
  <si>
    <t>по учету педагогических работников школ с низкими результатами обучения и/или школ, функционирующих в неблагоприятных социальных условиях, прошедших диагностику профессиональных дефицитов/предметных компетенций</t>
  </si>
  <si>
    <t>Доля педагогических работников из ШНРО и ШНСУ муниципалитета, включенных в процедуры диагностики предметных профессиональных дефицитов/ возможностей</t>
  </si>
  <si>
    <t>1.2.3.2.</t>
  </si>
  <si>
    <t>Доля педагогических работников из ШНРО и ШНСУ муниципалитета, включенных в процедуры диагностики методических профессио- нальных дефицитов/ возможностей</t>
  </si>
  <si>
    <t>1.2.3.3.</t>
  </si>
  <si>
    <t>Доля педагогических работников из ШНРО и ШНСУ муниципалитета, включенных в процедуры диагностики психолого-педагогических профессиональных дефицитов/ возможностей</t>
  </si>
  <si>
    <t>по оказанию методической помощи школам с низкими результатами обучения и/или школам, функционирующим в неблагоприятных социальных условиях:</t>
  </si>
  <si>
    <t>Количество муниципальных стажировочных площадок для оказания консультативной, методической, организационной и других видов поддержки ШНРО и ШНСУ по повышению качества образования в течение года</t>
  </si>
  <si>
    <t>Количество школ в МСО, имеющих статус региональной стажировочной площадки для оказания консультативной, методической, организационной и других видов поддержки ШНРО и ШНСУ</t>
  </si>
  <si>
    <t>Доля педагогов ШНРО и ШНСУ в МСО, которым оказана консультативная, методическая и другие виды поддержки по повышению качества образования от всех педагогов ШНРО (на текущий год)</t>
  </si>
  <si>
    <t>Доля педагогов ШНРО в МСО, включенных в региональные сетевые методические объединения учителей-предметников</t>
  </si>
  <si>
    <t>Доля педагогов ШНРО в МСО, включенных в работу муниципальных методических объединений предметной направленности</t>
  </si>
  <si>
    <t>Доля педагогов ШНРО в МСО, включенных в работу муниципальных методических объединений межпредметной направленности</t>
  </si>
  <si>
    <t>Доля педагогов ШНРО, имеющих ИОМ (индивидуальный образовательный маршрут)</t>
  </si>
  <si>
    <t>Доля ШНРО и ШНСУ в МСО, вовлеченных в муниципальные события/ мероприятия, направленные на развитие профессионального мастерства педагогических и управленческих кадров по тематикам, связанным с повышением качества образования и поддержки ШНРО и ШНСУ</t>
  </si>
  <si>
    <t>Доля ШНРО и ШНСУ в МСО, вовлеченных в региональные события/ мероприятия, направленные на развитие профессионального мастерства педагогических и управленческих кадров по тематикам, связанным с повышением качества образования и поддержки ШНРО и ШНСУ</t>
  </si>
  <si>
    <t>Доля ШНРО и ШНСУ в МСО, вовлеченных в федеральные события/ мероприятия, направленные на развитие профессионального мастерства педагогических и управленческих кадров по тематикам, связанным с повышением качества образования и поддержки ШНРО и ШНСУ</t>
  </si>
  <si>
    <t>Доля ШНРО и ШНСУ, принявших продуктивное участие (выступление, статья и т.д.) в муниципальных мероприятиях, направленных на развитие профессионального мастерства педагогических и управленческих кадров по тематикам, связанным с повышением качества образования и поддержки от числа идентифицированных в текущем году</t>
  </si>
  <si>
    <t>Доля ШНРО и ШНСУ, принявших продуктивное участие (выступление, статья и т.д.) в региональных мероприятиях, направленных на развитие профессионального мастерства педагогических и управленческих кадров по тематикам, связанным с повышением качества образования и поддержки от числа идентифицированных в текущем году</t>
  </si>
  <si>
    <t>1.2.4.13.</t>
  </si>
  <si>
    <t>Доля ШНРО и ШНСУ, принявших продуктивное участие (выступление, статья и т.д.) в федеральных мероприятиях, направленных на развитие профессионального мастерства педагогических и управленческих кадров по тематикам, связанным с повышением качества образования и поддержки от числа идентифицированных в текущем году</t>
  </si>
  <si>
    <t>1.2.4.14.</t>
  </si>
  <si>
    <t>Доля школ муниципалитета из числа ШНРО и ШНСУ, педагоги которых прошли стажировку в других МСО региона</t>
  </si>
  <si>
    <t>1.2.4.16.</t>
  </si>
  <si>
    <t>Доля школ муниципалитета из числа ШНРО и ШНСУ, заместители руководителя которых прошли стажировку в других МСО региона</t>
  </si>
  <si>
    <t>1.2.4.17.</t>
  </si>
  <si>
    <t>Доля школ муниципалитета из числа ШНРО и ШНСУ, руководители которых прошли стажировку в других МСО региона</t>
  </si>
  <si>
    <t>1.2.4.18.</t>
  </si>
  <si>
    <t>Доля школ муниципалитета из числа ШНРО и ШНСУ, управленческие команды которых прошли стажировку в других МСО региона</t>
  </si>
  <si>
    <t>1.2.4.19.</t>
  </si>
  <si>
    <t>Доля школ муниципалитета из числа ШНРО и ШНСУ, педагоги которых прошли стажировку в других субъектах РФ</t>
  </si>
  <si>
    <t>1.2.4.20.</t>
  </si>
  <si>
    <t>Доля школ муниципалитета из числа ШНРО и ШНСУ, заместители руководителя которых прошли стажировку в других субъектах РФ</t>
  </si>
  <si>
    <t>1.2.4.21.</t>
  </si>
  <si>
    <t>Доля школ муниципалитета из числа ШНРО и ШНСУ, руководители которых прошли стажировку в других субъектах РФ</t>
  </si>
  <si>
    <t>1.2.4.22.</t>
  </si>
  <si>
    <t>Доля школ муниципалитета из числа ШНРО и ШНСУ, управленческие команды которых прошли стажировку в других субъектах РФ</t>
  </si>
  <si>
    <t>ИТОГО по направлению 1.2.</t>
  </si>
  <si>
    <t>Количество участников, призеров, победителей в муниципальном, региональном и заключительном этапах ВсОШ и федеральных перечнях Минпросвещения РФ и Минобрнауки РФ, зафиксированных в базе данных «Одарённые дети Красноярья», на 1000 школьников 1-11-х классов в муниципалитете</t>
  </si>
  <si>
    <t>Наличие муниципальной программы по выявлению, поддержке, развитию способностей и талантов</t>
  </si>
  <si>
    <t>Количество общеобразовательных организаций, в которых обучаются школьники с ОВЗ - победители и призеры мероприятий, включенных в федеральные перечни Министерства Просвещения РФ и Министерства образования и науки РФ</t>
  </si>
  <si>
    <t>Количество дипломов школьников с ОВЗ - победителей и призеров мероприятий, включенных в федеральные перечни Министерства Просвещения РФ и Министерства образования и науки РФ, в расчете на 1000 школьников с ОВЗ 7-11-х классов в муниципалитете</t>
  </si>
  <si>
    <t>по учету участников этапов ВсОШ</t>
  </si>
  <si>
    <t>Количество дипломов победителей и призеров регионального этапа Всероссийской олимпиады школьников в расчете на 1000 школьников 7-11-х классов в муниципалитете</t>
  </si>
  <si>
    <t>Количество дипломов победителей и призеров заключительного этапа Всероссийской олимпиады школьников в расчете на 1000 школьников 7-11-х классов в муниципалитете</t>
  </si>
  <si>
    <t>Доля общеобразовательных организаций, в которых обучаются победители и призеры заключительного этапа Всероссийской олимпиады школьников, в общем количестве общеобразовательных организаций в муниципалитете</t>
  </si>
  <si>
    <t>Количество дипломов победителей и призеров мероприятий, включенных в федеральные пере- чни Министерства Просвещения РФ и Министер- ства образования и науки РФ в расчете на 1000 школьников 7-11-х классов в муниципалитете</t>
  </si>
  <si>
    <t>Доля общеобразовательных организаций, в которых обучаются победители и призеры мероприятий, включенных в федеральные перечни Министерства Просвещения РФ и Министерства образования и науки РФ в общем количестве ОО в муниципалитете</t>
  </si>
  <si>
    <t>по охвату обучающихся дополнительным образованием</t>
  </si>
  <si>
    <t>Доля детей в возрасте от 5 до 18 лет, охваченных дополнительным образованием, в общей численности детей в муниципалитете</t>
  </si>
  <si>
    <t>Количество образовательных программ дополнительного образования, направленных на подготовку школьников к участию в мероприятиях краевого и федерального уровней и включенных в соответствующие перечни, на 1000 школьников в муниципалитете</t>
  </si>
  <si>
    <t>Количество образовательных программ (уровня стартапа/ персонифицированные) дополнительного образования, направленных на развитие способностей и талантов обучающихся, на 1000 школьников 8-11 классов в муниципалитете</t>
  </si>
  <si>
    <t>Доля школьников в муниципалитете, обучающихся по индивидуальным образовательным программам (ИОП), в общем количестве детей, включенных в ГИР «Талант и успех»</t>
  </si>
  <si>
    <t>1.3.6.2.</t>
  </si>
  <si>
    <t>Доля школьников в муниципалитете, обучающихся по индивидуальным образовательным программам (ИОП), в общем количестве, внесенных в краевую базу данных «Одарённые дети Красноярья»</t>
  </si>
  <si>
    <t>по развитию способностей у обучающихся классов с углубленным изучением отдельных предметов, профильных (предпрофильных классов)</t>
  </si>
  <si>
    <t>Количество сетевых программ, направленных на обеспечение качественной реализации индивидуальных учебных планов (ИУП)</t>
  </si>
  <si>
    <t>Доля школьников в муниципалитете, обучающихся по индивидуальным учебным планам (ИУП), в общем количестве детей, включенных в ГИР «Талант и успех»</t>
  </si>
  <si>
    <t>1.3.7.3.</t>
  </si>
  <si>
    <t>Доля школьников в муниципалитете, обучающихся по индивидуальным учебным планам (ИУП), в общем количестве детей, внесенных в краевую базу данных «Одарённые дети Красноярья»</t>
  </si>
  <si>
    <t>Доля педагогических работников, прошедших специализированную подготовку по программам ПК по направлению «Выявление, поддержка и развитие способностей и талантов у детей и молодежи», в общей численности педагогов в муниципалитете</t>
  </si>
  <si>
    <t>по осуществлению психолого-педагогического сопровождения способных и талантливых детей и молодежи</t>
  </si>
  <si>
    <t>Доля педагогов-психологов, осуществляющих выявление, сопровождение способных детей и талантливой молодежи, в общей численно- сти педагогов-психологов в муниципалитете</t>
  </si>
  <si>
    <t>по учету обучающихся – участников региональных и всероссийских конкурсов (входящих в перечень значимых мероприятий по выявлению, поддержке и развитию способностей и талантов у детей и молодежи)</t>
  </si>
  <si>
    <t>1.3.10.1.</t>
  </si>
  <si>
    <t>Доля школьников 5-11 классов, участвующих в региональных и всероссийских конкурсах, входящих в перечень значимых мероприятий, в общей численности школьников 5-11 классов в муниципалитете</t>
  </si>
  <si>
    <t>по наличию иных показателей оценки ОМСУ (МОУО) по направлению</t>
  </si>
  <si>
    <t>1.3.11.1.</t>
  </si>
  <si>
    <t>Численность педагогов, подготовивших победителей и призеров регионального и заключительного этапов ВсОШ в муниципалитете</t>
  </si>
  <si>
    <t>ИТОГО по направлению 1.3.</t>
  </si>
  <si>
    <t>по выявлению предпочтений обучающихся в области профессиональной ориентации</t>
  </si>
  <si>
    <t>Доля обучающихся в 8-11-х классах, прошедших профориентационное тестирование, диагностику («Билет в будущее» и другие диагностики) в общем количестве обучающихся 8-11-х классов общеобразовательных школ</t>
  </si>
  <si>
    <t>Доля ОО, в которых проводятся профессиональные диагностики для обучающихся 8-11-х классов в общем количестве ОО</t>
  </si>
  <si>
    <t>Доля ОО, в которых 100% обучающихся 11-х классов прошли профессиональные диагностики, в общем количестве ОО муниципалитета</t>
  </si>
  <si>
    <t>по сопровождению профессионального самоопределения обучающихся</t>
  </si>
  <si>
    <t>Доля обучающихся 8–11-х классов, охваченных профориентационными мероприятиями («Успех каждого ребенка», ДО, массовые мероприятия, Дни открытых дверей, Единый день профессий, Дни карьеры, ярмарки учебных и рабочих мест) в общем количестве обучающихся 8–11-х классов</t>
  </si>
  <si>
    <t>Доля обучающихся 8–11-х классов, включенных в активные формы участия в профессиональной деятельности (профпробы, практики, «Билет в будущее» и другие), в общем количестве обучающихся 8–11-х классов</t>
  </si>
  <si>
    <t>1.4.2.3.</t>
  </si>
  <si>
    <t>Доля обучающихся 8–11-х классов, имеющих ИОМ, составленные на основе рекомендаций по профессиональному самоопределению, в общем количестве обучающихся 8–11-х классов</t>
  </si>
  <si>
    <t>1.4.2.4.</t>
  </si>
  <si>
    <t>Наличие программ дополнительного образования и НПО (УПК, школы, автошколы при ОО, агроклассы)</t>
  </si>
  <si>
    <t>1.4.2.5.</t>
  </si>
  <si>
    <t>Наличие в планах работы школьных психологов пункта о консультационной помощи в профориентации</t>
  </si>
  <si>
    <t>по учету обучающихся, выбравших для сдачи государственной итоговой аттестации по образовательным программам среднего общего образования учебные предметы, изучавшиеся на углубленном уровне</t>
  </si>
  <si>
    <t>Доля обучающихся 11-х классов, выбравших для сдачи государственной итоговой аттестации по образовательным программам среднего общего образования предметы, соответствующие учебным предметам, изучавшимся на углубленном уровне, в общем количестве обучающихся 11-х классов, изучавшим учебные предметы на углубленном уровне</t>
  </si>
  <si>
    <t>Доля ОО муниципалитета, в которых большинство обучающихся 11-х классов, изучавших предметы на углубленном уровне (более 50%), выбрали для сдачи ГИА по образовательным программам среднего общего образования предметы, соответствующие учебным предметам, изучавшимся на углубленном уровне</t>
  </si>
  <si>
    <t>по учету обучающихся, поступивших в профессиональные образовательные организации и образовательные организации высшего образования по профилю обучения</t>
  </si>
  <si>
    <t>Доля выпускников 9-классов, поступивших в ПОО, выбравших для продолжения обучения специальность (профессию), близкую по профилю обучения предметам, выбранным для сдачи ГИА, в общем количестве выпускников 9-х классов, поступивших в ПОО</t>
  </si>
  <si>
    <t>Доля выпускников 11-классов, поступивших в ПОО и ОО ВО, выбравших для продолжения обучения специальность (профессию), близкую по профилю обучения предметам, выбранным для сдачи ГИА, в общем количестве выпускников 11-х классов</t>
  </si>
  <si>
    <t>Доля ОО, в которых большинство выпускников 9-х и 11-х классов (более 50%), поступивших в ПОО и ОО ВО, выбрали для продолжения обучения специальность (профессию), близкую по профи- лю обучения предметам, выбранным для сдачи ГИА, в общем количестве ОО муниципалитета</t>
  </si>
  <si>
    <t>Доля обучающихся 6-11-х классов, участвующих в мероприятиях проектов («Билет в будущее», «ПроеКТОриЯ», «Начни трудовую биографию с Арктики и Дальнего Востока!», «Zaсобой» и др.) в общем количестве обучающихся 6-11-х классов</t>
  </si>
  <si>
    <t>Наличие программ дополнительного образования, реализуемых в школах, учреждениях доп. образования, включающих тематику ранней профориентации обучающихся</t>
  </si>
  <si>
    <t>по проведению профориентации обучающихся с ОВЗ</t>
  </si>
  <si>
    <t>Количество реализованных мероприятий по профессиональной ориентации с участием детей с ОВЗ</t>
  </si>
  <si>
    <t>Доля обучающихся 6-7-х классов с ОВЗ и инвалидов, принимающих участие в профориентационных занятиях внеурочной деятельности, в общем количестве обучаю- щихся 6-7-х классов с ОВЗ и инвалидов</t>
  </si>
  <si>
    <t>Доля обучающихся 6-7 классов с ОВЗ и инвали- дов, принимающих участие в специализирован- ных (элективных) курсах профориентационной тематики, в общем количестве обучающихся 6-7-х классов с ОВЗ и инвалидов</t>
  </si>
  <si>
    <t>Доля обучающихся 6-7 классов с ОВЗ и инвалидов, принимающих участие в мероприятиях по ранней профориентации («Билет в будущее» и др.), в общем количестве обучающихся 6-7 классов с ОВЗ и инвалидов</t>
  </si>
  <si>
    <t>Доля обучающихся 8-11 классов с ОВЗ и инвалидов, принявших участие в профориентационной диагностике,  в общем количестве обучающихся 8-11 классов с ОВЗ и инвалидов</t>
  </si>
  <si>
    <t>Доля обучающихся 8-11 классов с ОВЗ и инвалидов, принявших участие в конкурсном движении профориентационной направ- ленности, в общем количестве обучающихся 8-11 классов с ОВЗ и инвалидов</t>
  </si>
  <si>
    <t>Доля обучающихся 8-11 классов с ОВЗ и инвалидов, принявших участие в профориентационной консультации,  в общем количестве обучающихся 8-11 классов с ОВЗ и инвалидов</t>
  </si>
  <si>
    <t>Доля обучающихся 8-11 классов с ОВЗ и инвалидов, принявших участие в психоло- гическом профориентационном консульти- ровании, в общем количестве обучающихся 8-11 классов с ОВЗ и инвалидов</t>
  </si>
  <si>
    <t>1.4.6.9.</t>
  </si>
  <si>
    <t>Доля обучающихся 8-11 классов с ОВЗ и инвалидов, принявших участие в профессиональных пробах, в общем количестве обучающихся 8-11 классов с ОВЗ и инвалидов</t>
  </si>
  <si>
    <t>1.4.6.10.</t>
  </si>
  <si>
    <t>Доля обучающихся 8-11 классов с ОВЗ и инвалидов, обучающихся по индивидуальному учебному плану,  в общем количестве обучающихся 8-11 классов с ОВЗ и инвалидов</t>
  </si>
  <si>
    <t>по осуществлению взаимодействия образовательных организаций с учреждениями/предприятиями</t>
  </si>
  <si>
    <t>Количество заключенных договоров, соглашений по реализации комплекса мероприятий профориентационной направленности между образовательными организациями и предприятиями, ПОО И ОО ВО</t>
  </si>
  <si>
    <t>Количество мероприятий профориентационной направленности, проведенных совместно с предприятиями, социальными партнерами, ПОО И ОО ВО в течение года</t>
  </si>
  <si>
    <t>Доля образовательных организаций, имею- щих договоры, соглашения,  направленные на развитие профориентационной работы с предприятиями, ПОО и ОО ВО, в общем количестве образовательных организаций</t>
  </si>
  <si>
    <t>1.4.7.4.</t>
  </si>
  <si>
    <t>Наличие правовых классов, производственных экскурсий, других форм взаимодействий, реализуемых в рамках Соглашений о взаимодействии</t>
  </si>
  <si>
    <t>1.4.7.5.</t>
  </si>
  <si>
    <t>Наличие в программах дополнительного обра- зования (реализуемых в школах, учреждениях доп. образования) и внеурочной деятельности профориентационной тематики (например, юные инспектора, юные пожарные и др.)</t>
  </si>
  <si>
    <t>по учету обучающихся, участвующих в конкурсах профориентационной направленности</t>
  </si>
  <si>
    <t>Количество победителей и призеров региональных конкурсов («Молодые профессионалы (WorldSkillsRussia)», «Junior Skills», «Абилимпикс» и другие)</t>
  </si>
  <si>
    <t>1.4.8.4.</t>
  </si>
  <si>
    <t>Доля обучающихся, принявших участие в региональном и национальном чемпионате профессионального мастерства «Молодые профессионалы (WorldSkillsRussia)», «Junior Skills», в общем количестве обучающихся в данной категории</t>
  </si>
  <si>
    <t>1.4.8.5.</t>
  </si>
  <si>
    <t>Доля обучающихся, принявших участие в региональном и национальном конкурсе по профессиональному мастерству среди инвалидов и лиц с ОВЗ «Абилимпикс», в общем количестве обучающихся инвалидов и лиц с ОВЗ в данной категории</t>
  </si>
  <si>
    <t>1.4.8.6.</t>
  </si>
  <si>
    <t>Доля ОО, обучающиеся которых вовлечены в конкурсное движение («Молодые профессионалы (WorldSkillsRussia), «Молодые профессионалы» (WorldSkillsRussia) – «Юниоры», «Абилимпикс» и другие), в общем количестве ОО</t>
  </si>
  <si>
    <t>1.4.8.7.</t>
  </si>
  <si>
    <t>Доля обучающихся 6–11-х классов – участников конкурсов профориентационной направленности муниципального, школьного уровней в общей численности обучающихся 6–11-х классов</t>
  </si>
  <si>
    <t>по учёту выявленных потребностей рынка труда региона</t>
  </si>
  <si>
    <t>Доля обучающихся 8-11 классов, участвовавших в мероприятиях, информирующих о региональном рынке труда и перспективах экономического развития края, от общего количества обучающихся 8-11 классов</t>
  </si>
  <si>
    <t>ИТОГО по направлению 1.4.</t>
  </si>
  <si>
    <t>по учету руководителей образовательных организаций, повысивших уровень профессиональных компетенций</t>
  </si>
  <si>
    <t>Доля административно-управленческих работников  (директор, заместители) образовательных организаций (школ, лицеев, гимназий) муниципалитета, соответствующих требуемому уровню профессиональной подготовки за отчетный период</t>
  </si>
  <si>
    <t>Доля административно-управленческих работников  (заведующий, заместители) дошкольных образовательных организаций муниципалитета, соответствующих требуемому уровню профессиональной подготовки за отчетный период</t>
  </si>
  <si>
    <t>Доля управленческих кадров  образовательных организаций муниципалитета (директор, заведующий, заместители), добровольно прошедших процедуру выявления профессиональных дефицитов за отчетный период</t>
  </si>
  <si>
    <t>Доля руководителей образовательных организаций, повысивших уровень профессиональных компетенций за текущий период</t>
  </si>
  <si>
    <t>Доля административно-управленческих работников, имеющих диплом о профессиональной переподготовке, от всего количества управленческих кадров МСО</t>
  </si>
  <si>
    <t>по достижению обучающимися планируемых результатов освоения основных образовательных программ</t>
  </si>
  <si>
    <t>Наличие муниципальной системы оценки качества образования (далее МСОКО)</t>
  </si>
  <si>
    <t>Наличие в МСОКО или в «Муниципальном мониторинге» по направлению образовательных результатов (специфичных для МСО) раздела «Качество образовательных результатов по базовой подготовке обучающихся»</t>
  </si>
  <si>
    <t>Наличие в МСОКО или в «Муниципальном мониторинге» по направлению образовательных результатов (специфичных для МСО) раздела «Качество образовательных результатов по подготовке обучающихся высокого уровня»</t>
  </si>
  <si>
    <t>Наличие управленческих решений по обобщенным результатам оценочных процедур обучающихся в МСО, по выявленным тенденциям</t>
  </si>
  <si>
    <t>Наличие адресных рекомендаций руководителям/управленческим командам образовательных организаций муниципалитета, по результатам оценочных процедур для обучающихся (относительно динамики ОР и выявленных тенденций по школам МСО)</t>
  </si>
  <si>
    <t>Наличие адресных рекомендаций руководителям районных методических объединений, по результатам оценочных процедур обучающихся муниципалитета (относительно динамики ОР и выявленных тенденций по школам МСО)</t>
  </si>
  <si>
    <t>Наличие адресных рекомендаций педагогам образовательных организаций, по результатам оценочных процедур обучающихся муниципалитета (относительно динамики ОР и выявленных тенденций по школам МСО)</t>
  </si>
  <si>
    <t>по организации получения образования обучающимися с ОВЗ, детьми-инвалидами</t>
  </si>
  <si>
    <t>2.1.3.1.</t>
  </si>
  <si>
    <t>Наличие специальных условий в образовательных организациях МСО для получения образования обучающимися с ОВЗ, детьми-инвалидами</t>
  </si>
  <si>
    <t>2.1.3.2.</t>
  </si>
  <si>
    <t>Доля руководителей ОО, обеспечивших создание специальных условий для получения образования обучающимися с ОВЗ, детьми-инвалидами</t>
  </si>
  <si>
    <t>2.1.3.3.</t>
  </si>
  <si>
    <t>Доля образовательных организаций муниципалитета в которых есть ставка(доля ставки) психолога за отчетный период</t>
  </si>
  <si>
    <t>2.1.3.4.</t>
  </si>
  <si>
    <t>Доля образовательных организаций муниципалитета в которых есть ставка(доля ставки) логопеда за отчетный период</t>
  </si>
  <si>
    <t>2.1.3.5.</t>
  </si>
  <si>
    <t>Доля образовательных организаций муниципалитета в которых есть ставка (доля ставки) дефектолога за отчетный период</t>
  </si>
  <si>
    <t>2.1.3.6.</t>
  </si>
  <si>
    <t>Доля обучающихся с ОВЗ, детей-инвалидов в образовательных организациях муниципалитета, имеющих адаптированную образовательную программу (АОП), за отчетный период</t>
  </si>
  <si>
    <t>2.1.3.7.</t>
  </si>
  <si>
    <t>Доля обучающихся с ОВЗ, детей-инвалидов в образовательных организациях муниципалитета имеющих специальную индивидуальную программу развития (СИПР) для детей-инвалидов, за отчетный период</t>
  </si>
  <si>
    <t>2.1.3.8.</t>
  </si>
  <si>
    <t>Наличие в образовательных организациях муниципалитета адаптированных образовательных программ (АОП) для обучающихся с ОВЗ, детей-инвалидов</t>
  </si>
  <si>
    <t>2.1.3.9.</t>
  </si>
  <si>
    <t>Наличие в образовательных организациях муниципалитета специальных индивидуальных программ развития (СИПР) для детей-инвалидов</t>
  </si>
  <si>
    <t>по обеспечению ОО квалифицированными кадрами</t>
  </si>
  <si>
    <t>2.1.4.1.</t>
  </si>
  <si>
    <t>Количество педагогов муниципалитета, прошедших программы переподготовки, для замещения вакантных должностей за отчетный период</t>
  </si>
  <si>
    <t>2.1.4.2.</t>
  </si>
  <si>
    <t>Количество управленческих кадров муниципалитета, прошедших программы переподготовки, для замещения вакантных должностей за отчетный период</t>
  </si>
  <si>
    <t>2.1.4.3.</t>
  </si>
  <si>
    <t>Количество педагогов в МСО, на текущий год, включенных в программу «Земский учитель»</t>
  </si>
  <si>
    <t>по формированию резерва управленческих кадров</t>
  </si>
  <si>
    <t>2.1.5.2.</t>
  </si>
  <si>
    <t>Доля педагогических работников, принявших участие в муниципальных мероприятиях, предназначенных для резерва управленческих кадров за отчетный период</t>
  </si>
  <si>
    <t>2.1.5.3.</t>
  </si>
  <si>
    <t>Доля педагогических работников, принявшие участие в региональных мероприятиях, предназначенных для резерва управленческих кадров за отчетный период</t>
  </si>
  <si>
    <t>2.1.5.4.</t>
  </si>
  <si>
    <t>Доля педагогических работников, прошедших программы ПК и ПП, предназначенные для резерва управленческих кадров за отчетный период</t>
  </si>
  <si>
    <t>2.1.5.5.</t>
  </si>
  <si>
    <t>Доля участников кадрового резерва МСО, имеющих ИОМ на текущий год</t>
  </si>
  <si>
    <t>2.1.5.6.</t>
  </si>
  <si>
    <t>Доля участников кадрового резерва муниципалитета, реализовавших ИОМ за отчетный период менее 50%</t>
  </si>
  <si>
    <t>2.1.5.7.</t>
  </si>
  <si>
    <t>Доля участников кадрового резерва муниципалитета, реализовавших ИОМ за отчетный период от 50% до 90%</t>
  </si>
  <si>
    <t>2.1.5.8.</t>
  </si>
  <si>
    <t>Доля участников кадрового резерва муниципалитета, реализовавших ИОМ за отчетный период более 90%</t>
  </si>
  <si>
    <t>2.1.5.9.</t>
  </si>
  <si>
    <t>Наличие в МСО списка участников резерва управленческих кадров</t>
  </si>
  <si>
    <t>2.1.5.10.</t>
  </si>
  <si>
    <t>Наличие в МСО механизма сопровождения профессионального развития участников резерва управленческих кадров</t>
  </si>
  <si>
    <t>по созданию условий для реализации основных образовательных программ (кадровых, финансовых, материально-технических и иных)</t>
  </si>
  <si>
    <t>2.1.6.1.</t>
  </si>
  <si>
    <t>Доля руководителей ОО в МСО, достигающих положительной динамики обеспечения кадровых, финансовых, материально-технических и других условий реализации основных образовательных программ</t>
  </si>
  <si>
    <t>2.1.6.2.</t>
  </si>
  <si>
    <t>Доля эффективных управленческих практик в муниципалитете, вошедших в РАОП (региональный атлас образовательных практик)</t>
  </si>
  <si>
    <t>2.1.6.3.</t>
  </si>
  <si>
    <t>Доля эффективных управленческих практик в муниципалитете, получивших статус «практика продвинутого уровня» за отчетный период</t>
  </si>
  <si>
    <t>2.1.6.4.</t>
  </si>
  <si>
    <t>Доля эффективных управленческих практик в муниципалитете, получивших статус «практика высокого уровня» за отчетный период</t>
  </si>
  <si>
    <t>2.1.6.5.</t>
  </si>
  <si>
    <t>Наличие в МСО системы работы с управленческим корпусом ОО по:  
- устранению/минимизации предписаний контролирующих органов; 
- разработку перспективных планов развития инфраструктуры образовательных организаций; 
- обмен опытом и эффективными управленческими практиками по развитию образовательных сред</t>
  </si>
  <si>
    <t>по учету нагрузки педагогических работников</t>
  </si>
  <si>
    <t>2.1.7.1.</t>
  </si>
  <si>
    <t>Наличие в МСО системы учета нагрузки педагогических работников</t>
  </si>
  <si>
    <t>по реализации механизмов формирования и развития (оценки) профессиональных компетенций руководителей ОО на региональном и муниципальном уровнях</t>
  </si>
  <si>
    <t>2.1.8.1.</t>
  </si>
  <si>
    <t>Доля руководителей образовательных организаций муниципалитета, включенных в региональные мероприятия по вопросам управления качеством образования за отчетный период</t>
  </si>
  <si>
    <t>2.1.8.2.</t>
  </si>
  <si>
    <t>Доля управленческих команд образовательных организаций муниципалитета, включенных в региональные мероприятия по вопросам управления качеством образования за отчетный период</t>
  </si>
  <si>
    <t>2.1.8.3.</t>
  </si>
  <si>
    <t>Доля руководителей образовательных организаций муниципалитета, включенных в федеральные мероприятия по вопросам управления качеством образования за отчетный период</t>
  </si>
  <si>
    <t>2.1.8.4.</t>
  </si>
  <si>
    <t>Доля управленческих команд образовательных организаций муниципалитета, включенных в федаральные мероприятия по вопросам управления качеством образования за отчетный период</t>
  </si>
  <si>
    <t>2.1.8.5.</t>
  </si>
  <si>
    <t>Доля руководителей образовательных организаций, прошедших региональные стажировки по вопросам управления качеством образования за отчетный период</t>
  </si>
  <si>
    <t>2.1.8.6.</t>
  </si>
  <si>
    <t>Доля управленческих команд образовательных организаций, прошедших региональные стажировки по вопросам управления качеством образования за отчетный период</t>
  </si>
  <si>
    <t>2.1.8.7.</t>
  </si>
  <si>
    <t>Доля руководителей образовательных организаций, прошедших федеральные стажировки по вопросам управления качеством образования за отчетный период</t>
  </si>
  <si>
    <t>2.1.8.8.</t>
  </si>
  <si>
    <t>Доля управленческих команд образовательных организаций, прошедших федеральные стажировки по вопросам управления качеством образования за отчетный период</t>
  </si>
  <si>
    <t>2.1.8.9.</t>
  </si>
  <si>
    <t>Наличие в МСО системы назначения руководителей ОО</t>
  </si>
  <si>
    <t>2.1.8.10.</t>
  </si>
  <si>
    <t>Наличие в муниципалитете системы работы по формированию/развитию профессиональных компетенций руководителей образовательных организаций</t>
  </si>
  <si>
    <t>2.1.8.11.</t>
  </si>
  <si>
    <t>Наличие в муниципалитете системы работы по формированию/развитию профессиональных компетенций управленческих команд образовательных организаций</t>
  </si>
  <si>
    <t>2.1.8.12.</t>
  </si>
  <si>
    <t>Наличие ИОМ руководителей ОО в МСО</t>
  </si>
  <si>
    <t>2.1.8.13.</t>
  </si>
  <si>
    <t>Наличие форм сетевого взаимодействия (сотрудничества) между управленческими командами МСО (муниципальные, межмуниципальные)</t>
  </si>
  <si>
    <t>2.1.8.14.</t>
  </si>
  <si>
    <t>Наличие мер в МСО, направленных на качественную (по полноте, эффективности) реализацию программ развития (антикризисных программ, школьных программ повышения КО)</t>
  </si>
  <si>
    <t>ИТОГО по направлению 2.1.</t>
  </si>
  <si>
    <t>по учету педагогов образовательных организаций, повысивших уровень профессиональных компетенций</t>
  </si>
  <si>
    <t>Доля педагогов, прошедших диагностику/самодиагностику профессиональных дефицитов, от общего количества педагогов</t>
  </si>
  <si>
    <t>Доля педагогов, у которых выявлены дефициты в предметной области</t>
  </si>
  <si>
    <t>Доля педагогов, у которых выявлены дефициты в методической компетенции</t>
  </si>
  <si>
    <t>2.2.1.4.</t>
  </si>
  <si>
    <t>Доля педагогов, у которых выявлены дефициты в области формирования читательской грамотности</t>
  </si>
  <si>
    <t>2.2.1.5.</t>
  </si>
  <si>
    <t>Доля педагогов, у которых выявлены дефициты в области формирования математической грамотности</t>
  </si>
  <si>
    <t>2.2.1.6.</t>
  </si>
  <si>
    <t>Доля педагогов, у которых выявлены дефициты в области формирования естественнонаучной грамотности</t>
  </si>
  <si>
    <t>2.2.1.7.</t>
  </si>
  <si>
    <t>Доля педагогов, у которых выявлены дефициты в области формирования цифровой грамотности</t>
  </si>
  <si>
    <t>2.2.1.8.</t>
  </si>
  <si>
    <t>Доля педагогов, у которых выявлены проф. дефициты на основе входной диагностики в программы ДПО (ЦНППМ в программах ПК), методической работы в ОО</t>
  </si>
  <si>
    <t>2.2.1.9.</t>
  </si>
  <si>
    <t>Доля педагогов, прошедших диагностику профессиональных дефицитов в рамках процедуры корпоративного заказа</t>
  </si>
  <si>
    <t>по повышению профессионального мастерства педагогических работников</t>
  </si>
  <si>
    <t>Доля педагогических работников в общей численности педагогических работников муниципалитета для которых составлены ИОМ на основе выявления профессиональных дефицитов и актуализации перспективных задач их профессиональной деятельности</t>
  </si>
  <si>
    <t>2.2.2.2.</t>
  </si>
  <si>
    <t>Доля педагогических работников общеобразовательных организаций муниципалитета, прошедших повышение квалификации в ЦНППМ</t>
  </si>
  <si>
    <t>2.2.2.3.</t>
  </si>
  <si>
    <t>Доля педагогических работников в общей численности педагогических работников муниципалитета, принявших участие в цикле мероприятий ПрофСреда</t>
  </si>
  <si>
    <t>2.2.2.4.</t>
  </si>
  <si>
    <t>Количество супервизоров / тьюторов на 100 чел. педагогических работников муниципалитета</t>
  </si>
  <si>
    <t>по осуществлению методической поддержки молодых педагогов/по реализации системы наставничества</t>
  </si>
  <si>
    <t>Доля педагогических работников в возрасте до 35 лет от общей численности педагогических работников данной возрастной категории муниципалитета, участвующих в мероприятиях календаря для данной категории работников (МППИ, круглогодичные школы для молодых педагогов и т.п.)</t>
  </si>
  <si>
    <t>2.2.3.3.</t>
  </si>
  <si>
    <t>Доля педагогических работников в возрасте до 35 лет в первые три года работы от общей численности педагогических работников данной возрастной категории муниципалитета, принявших участие в Краевом конкурсе поддержки реализации проектов молодых педагогов</t>
  </si>
  <si>
    <t>2.2.3.4.</t>
  </si>
  <si>
    <t>Доля ОО, реализующих целевую модель наставничества педагогических работников в общей численности ОО муниципалитета</t>
  </si>
  <si>
    <t>2.2.3.5.</t>
  </si>
  <si>
    <t>Доля педагогов, участвующих в программах наставничества, от общего числа педагогов</t>
  </si>
  <si>
    <t>Доля педагогов, участвующих в работе СМО в общей численности педагогов муниципалитета</t>
  </si>
  <si>
    <t>Доля педагогов, участвующих в работе ГМО (РМО) получивших адресную помощь</t>
  </si>
  <si>
    <t>Доля педагогов в общей численности педагогов муниципалитета, включенных в сетевые формы взаимодействия</t>
  </si>
  <si>
    <t>по выявлению кадровых потребностей в образовательных организациях муниципалитета</t>
  </si>
  <si>
    <t>Доля педагогических работников, имеющих образование, соответствующее профилю преподаваемого учебного предмета</t>
  </si>
  <si>
    <t>Доля педагогов, достигших пенсионного возраста от общего количества педагогов</t>
  </si>
  <si>
    <t>Наличие перечня вакансий на уровне МО</t>
  </si>
  <si>
    <t>ИТОГО по направлению 2.2.</t>
  </si>
  <si>
    <t>Направление 2.3. Система организации воспитания и социализации обучающихся</t>
  </si>
  <si>
    <t>по развитию социальных институтов воспитания</t>
  </si>
  <si>
    <t>Количество школ муниципалитета, разработавших проекты РПВ в муниципалитете (на момент проведения муниципального мониторинга)</t>
  </si>
  <si>
    <t>Количество школ муниципалитета, утвердивших РПВ (для заполнения муниципального мониторинга после 1.09)</t>
  </si>
  <si>
    <t>Количество школ муниципалитета, проведших экспертизу РПВ (для заполнения муниципального мониторинга после 1.09)</t>
  </si>
  <si>
    <t>по обновлению воспитательного процесса с учетом современных достижений науки и на основе отечественных традиций (гражданское воспитание, патриотическое воспитание и формирование российской идентичности, духовное и нравственное воспитание детей на основе российских традиционных ценностей и т.д.)</t>
  </si>
  <si>
    <t>Доля образовательных организаций, реализующих  мероприятия по гражданскому образованию</t>
  </si>
  <si>
    <t>Наличие примеров мероприятий по гражданскому воспитанию, реализуемых школами или муниципалитетом</t>
  </si>
  <si>
    <t>Доля образовательных организаций, реализующих мероприятиям по патриотическому воспитанию</t>
  </si>
  <si>
    <t>Наличие примеров мероприятий по патриотическому воспитанию, реализуемых школами или муниципалитетом</t>
  </si>
  <si>
    <t>Доля образовательных организаций, реализующих мероприятия по духовно-нравственному воспитанию</t>
  </si>
  <si>
    <t>Наличие примеров мероприятий по духовно-нравственному воспитанию, реализуемых школами или муниципалитетом</t>
  </si>
  <si>
    <t>Доля образовательных организаций, реализующих мероприятия по трудовому воспитанию</t>
  </si>
  <si>
    <t>2.3.2.8.</t>
  </si>
  <si>
    <t>Наличие примеров мероприятий по трудовому воспитанию, реализуемых школами или муниципалитетом</t>
  </si>
  <si>
    <t>2.3.2.9.</t>
  </si>
  <si>
    <t>Доля образовательных организаций, реализующих мероприятия по экологическому воспитанию</t>
  </si>
  <si>
    <t>2.3.2.10.</t>
  </si>
  <si>
    <t>Наличие примеров мероприятий по экологическому воспитанию, реализуемых школами или муниципалитетом</t>
  </si>
  <si>
    <t>по развитию добровольчества (волонтерства)</t>
  </si>
  <si>
    <t>Доля образовательных организаций, имеющих добровольческие (волонтерские) объединения в общем количестве ОО муниципалитета</t>
  </si>
  <si>
    <t>Доля школьников, участвующих в деятельности добровольческих (волонтерских) объединений по направлениям</t>
  </si>
  <si>
    <t>по развитию детских общественных объединений (РДШ, Юнармия, ЮИД и т.д.)</t>
  </si>
  <si>
    <t>Количество детских общественных объединений на муниципальном уровне, включая органы ученического самоуправления</t>
  </si>
  <si>
    <t>2.3.4.2.</t>
  </si>
  <si>
    <t>Количество обучающихся, вовлеченных в деятельность детских общественных объединений (РДШ, ЮИД, Юнармия и другие)</t>
  </si>
  <si>
    <t>по профилактике безнадзорности и правонарушений несовершеннолетних обучающихся</t>
  </si>
  <si>
    <t>2.3.5.1.</t>
  </si>
  <si>
    <t>Количество несовершеннолетних, состоящих на всех видах учета (КДН, ОПДН, внутришкольный)</t>
  </si>
  <si>
    <t>2.3.5.2.</t>
  </si>
  <si>
    <t>Количество несовершеннолетних, состоящих на всех видах учета, совершивших правонарушения в период реализации комплексной индивидуальной программы реабилитации (КИПР), в том числе в каникулярное время</t>
  </si>
  <si>
    <t>2.3.5.3.</t>
  </si>
  <si>
    <t>Количество несовершеннолетних, повторно попавших на учет (все виды учета)</t>
  </si>
  <si>
    <t>2.3.5.4.</t>
  </si>
  <si>
    <t>Количество обучающихся, систематически (более 30%), пропускающих занятия без уважительной причины</t>
  </si>
  <si>
    <t>2.3.5.5.</t>
  </si>
  <si>
    <t>Доля несовершеннолетних, состоящих на (всех видах учетах) учета, охваченных дополнительным образованием</t>
  </si>
  <si>
    <t>2.3.5.6.</t>
  </si>
  <si>
    <t>Доля несовершеннолетних, охваченных дополнительным образованием</t>
  </si>
  <si>
    <t>по учету обучающихся, для которых русский язык не является родным</t>
  </si>
  <si>
    <t>2.3.6.1.</t>
  </si>
  <si>
    <t>Количество обучающихся с неродным русским языком</t>
  </si>
  <si>
    <t>2.3.6.2.</t>
  </si>
  <si>
    <t>Количество обучающихся с неродным русским языком, охваченных мероприятиями по социальной и культурной адаптации</t>
  </si>
  <si>
    <t>по эффективности деятельности педагогических работников по классному руководству</t>
  </si>
  <si>
    <t>2.3.7.1.</t>
  </si>
  <si>
    <t>Наличие МО руководителей ШМО классных руководителей на муниципальном уровне</t>
  </si>
  <si>
    <t>2.3.7.2.</t>
  </si>
  <si>
    <t>Наличие муниципальных МО (школ и т.п.) заместителей директоров по воспитательной работе</t>
  </si>
  <si>
    <t>по учету несовершеннолетних обучающихся, охваченных различными формами деятельности в период каникулярного отдыха</t>
  </si>
  <si>
    <t>2.3.8.1.</t>
  </si>
  <si>
    <t>Доля обучающихся, вовлеченных в различные формы деятельности в каникулярный период (в разрезе распределения по школам)</t>
  </si>
  <si>
    <t>ИТОГО по направлению 2.3.</t>
  </si>
  <si>
    <t>по качеству образовательных программ дошкольного образования</t>
  </si>
  <si>
    <t>Доля ДОО, от общего числа ДОО муниципалитета, ООП/ОП ДОО которых прошли экспертизу на муниципальном/ региональном уровнях</t>
  </si>
  <si>
    <t>по качеству содержания образовательной деятельности в ДОО (социально-коммуникативное развитие, познавательное развитие, речевое развитие, художественно-эстетическое развитие, физическое развитие)</t>
  </si>
  <si>
    <t>Доля ДОО, от общего числа ДОО муниципалитета, проводящих мониторинг в рамках ВСОКО</t>
  </si>
  <si>
    <t>Доля ДОО, от общего числа ДОО муниципалитета, включенных в различные формы методической работы  по повышению качества содержания образовательной деятельности в ДОО муниципалитета</t>
  </si>
  <si>
    <t>по качеству образовательных условий в дошкольных образовательных организациях (кадровые условия, развивающая предметно-пространственная среда, психолого-педагогические условия)</t>
  </si>
  <si>
    <t>Доля ДОО, от общего числа ДОО муниципалите- та, участвующих в муниципальном  мониторинге оценки качества образовательных условий (кад- ры, РППС, психолого-педагогические условия)</t>
  </si>
  <si>
    <t>2.4.3.2.</t>
  </si>
  <si>
    <t>Доля вакансий в системе ДО к общему количеству педагогических работников муниципалитета</t>
  </si>
  <si>
    <t>2.4.3.3.</t>
  </si>
  <si>
    <t>Доля педагогических работников, имеющих соответствующий образовательный ценз, к общему числу педагогических работников муниципалитета</t>
  </si>
  <si>
    <t>2.4.3.4.</t>
  </si>
  <si>
    <t>Доля педагогических работников, получивших дополнительное профессиональное образование за последние 3 года, к общему числу педагогических работников муниципалитета</t>
  </si>
  <si>
    <t>2.4.3.5.</t>
  </si>
  <si>
    <t>Доля ДОО, от общего числа ДОО муниципалитета, создавших содержательно-насыщенную, вариативную и полифункциональную РППС для освоения всех образовательных областей с учетом потребностей, возможностей, интересов и инициативы воспитанников как в групповых помещениях, так и вне их</t>
  </si>
  <si>
    <t>2.4.3.6.</t>
  </si>
  <si>
    <t>Доля ДОО, от общего числа ДОО муниципалитета, предусматривающих создание РППС групповых помещений в соответствии с принципом трансформируемости и с учетом образовательной ситуации, в том числе с учетом меняющихся интересов и возможностей детей</t>
  </si>
  <si>
    <t>2.4.3.7.</t>
  </si>
  <si>
    <t>Доля ДОО, от общего числа ДОО муниципалитета, имеющих в групповых помещениях пространства для отдыха и уединения детей в течение дня</t>
  </si>
  <si>
    <t>2.4.3.8.</t>
  </si>
  <si>
    <t>Доля ДОО, от общего числа ДОО муниципалитета, в которых обеспечено структурирование образовательного процесса (гибкий распорядок дня, соблюдение баланса между различными видами деятельности детей, выделено время для свободной игры детей и выбора деятельности по интересам, предусмотрена системная поддержка инициативы детей)</t>
  </si>
  <si>
    <t>2.4.3.9.</t>
  </si>
  <si>
    <t>Доля ДОО, от общего числа ДОО муниципалитета, в ООП которых отражены возрастные характеристики развития воспитанников, личностно-развивающий и гуманистический характер взаимодействия взрослых и детей; предусмотрена регулярная педагогическая работа, нацеленная на изучение развития воспитанников по всем образовательным областям, выявление индивидуальных особенностей каждого ребенка, его потребностей, возможностей, динамики развития</t>
  </si>
  <si>
    <t>2.4.3.10.</t>
  </si>
  <si>
    <t>Доля ДОО, разработавших и утвердивших модель инклюзивного образования на уровне ДОО,  в общем количестве ДОО</t>
  </si>
  <si>
    <t>2.4.3.11.</t>
  </si>
  <si>
    <t>Доля ДОО, создавших условия для получения дошкольного образования детьми с ОВЗ и (или) инвалидностью, от общего числа ДОО муниципалитета, имеющих детей с ОВЗ и (или) инвалидностью</t>
  </si>
  <si>
    <t>2.4.3.12.</t>
  </si>
  <si>
    <t>Доля педагогических работников, сопровождающих детей с ОВЗ и (или) инвалидностью и имеющих соответствующее образование и (или) курсовую подготовку для работы с детьми с ОВЗ и (или) инвалидностью, в общем числе педагогических работников муниципалитета, сопровождающих детей с ОВЗ и (или) инвалидностью</t>
  </si>
  <si>
    <t>2.4.3.13.</t>
  </si>
  <si>
    <t>Доля ДОО, имеющих детей с ОВЗ и (или) инвалидностью, разработавших и утвердивших АООП в соответствии с заключениями ТПМПК, от общего числа ДОО муниципалитета, имеющих детей с ОВЗ и (или) инвалидностью</t>
  </si>
  <si>
    <t>по взаимодействию с семьей (участие семьи в образовательной деятельности, удовлетворенность семьи образовательными услугами, индивидуальная поддержка развития детей в семье)</t>
  </si>
  <si>
    <t>Количество консультационных пунктов, созданных на базе ДОО субъекта с целью оказания родителям детей дошкольного возраста консультативную, методическую и психолого-педагогическую помощь по отношению к показателю нацпроекта «Образование»</t>
  </si>
  <si>
    <t>Доля семей, удовлетворенных образовательными услугами, % в общем количестве семей муниципалитета, получающих образовательные услуги в ДОО</t>
  </si>
  <si>
    <t>Доля ДОО, от общего числа ДОО муниципалите- та, проводящих мониторинг включения семей воспитанников в образовательную деятельность ДОО, в рамках ВСОКО</t>
  </si>
  <si>
    <t>по обеспечению здоровья, безопасности и качеству услуг по присмотру и уходу</t>
  </si>
  <si>
    <t>Доля ДОО, от общего числа ДОО муниципалитета, в которых разработан комплекс организационно-профилактических мероприятий, обеспечивающих пожарную безопасность, охрану труда, технику безопасности, антитеррористическую безопасность</t>
  </si>
  <si>
    <t>Доля ДОО, от общего числа ДОО муниципалитета, в которых разработан комплекс организационно-профилактических мероприятий, обеспечивающих сохранение здоровья воспитанников</t>
  </si>
  <si>
    <t>Доля ДОО, от общего числа ДОО муниципалитета, в которых разработан комплекс организационно-профилактических мероприятий, обеспечивающих качество организации присмотра и ухода</t>
  </si>
  <si>
    <t>по повышению качества управления в ДОО</t>
  </si>
  <si>
    <t>Доля ДОО,  разработавших и утвердивших ВСОКО,от общего числа ДОО муниципалитета</t>
  </si>
  <si>
    <t>Доля ДОО,  проводящих мониторинг в рамках ВСОКО, от общего числа ДОО муниципалитет</t>
  </si>
  <si>
    <t>Доля ДОО, осуществляющих анализ результатов мониторинга в рамках ВСОКО с выявлением факторов, влияющих на результаты мониторинга,от общего числа ДОО муниципалитета</t>
  </si>
  <si>
    <t>2.4.6.4.</t>
  </si>
  <si>
    <t>Доля ДОО,  составляющих адресные рекомендации по результатам проведенного мониторинга в рамках ВСОКО, от общего числа ДОО муниципалитета</t>
  </si>
  <si>
    <t>2.4.6.5.</t>
  </si>
  <si>
    <t>Доля ДОО,  сформировавших комплекс управленческих решений по итогам мониторинга и разработавших планы/дорожные карты/комплексы мер, мероприятий по повышению качества ДО в ДОО,от общего числа ДОО муниципалитета</t>
  </si>
  <si>
    <t>2.4.6.6.</t>
  </si>
  <si>
    <t>Доля ДОО,  ежегодно предоставляющих отчет о результатах реализации планов/дорожных карт/комплексов мер, мероприятий по повышению качества ДО, от общего числа ДОО муниципалитета</t>
  </si>
  <si>
    <t>2.4.6.7.</t>
  </si>
  <si>
    <t>Наличие в муниципалитете  рекомендаций по использованию успешных практик, разработанных с учетом анализа результатов мониторинга показателей</t>
  </si>
  <si>
    <t>2.4.6.8.</t>
  </si>
  <si>
    <t>Наличие в муниципалитете методических и иных материалов, разработанных с учетом анализа результатов мониторинга показателей</t>
  </si>
  <si>
    <t>ИТОГО по направлению 2.4.</t>
  </si>
  <si>
    <t>ВСЕГО:</t>
  </si>
  <si>
    <t>Таблица сводная по направлениям</t>
  </si>
  <si>
    <t>Баллы</t>
  </si>
  <si>
    <t>%</t>
  </si>
  <si>
    <r>
      <rPr>
        <b/>
        <sz val="11"/>
        <rFont val="Calibri"/>
        <family val="2"/>
        <charset val="204"/>
        <scheme val="minor"/>
      </rPr>
      <t>Направление 1.1.</t>
    </r>
    <r>
      <rPr>
        <sz val="11"/>
        <rFont val="Calibri"/>
        <family val="2"/>
        <charset val="204"/>
        <scheme val="minor"/>
      </rPr>
      <t xml:space="preserve"> Система оценки качества подготовки обучающихся</t>
    </r>
  </si>
  <si>
    <r>
      <rPr>
        <b/>
        <sz val="11"/>
        <rFont val="Calibri"/>
        <family val="2"/>
        <charset val="204"/>
        <scheme val="minor"/>
      </rPr>
      <t>Направление 1.2.</t>
    </r>
    <r>
      <rPr>
        <sz val="11"/>
        <rFont val="Calibri"/>
        <family val="2"/>
        <charset val="204"/>
        <scheme val="minor"/>
      </rPr>
      <t xml:space="preserve"> Система работы со школами с низкими результатами обучения и/или школами, функционирующими в неблагоприятных социальных условиях</t>
    </r>
  </si>
  <si>
    <r>
      <rPr>
        <b/>
        <sz val="11"/>
        <rFont val="Calibri"/>
        <family val="2"/>
        <charset val="204"/>
        <scheme val="minor"/>
      </rPr>
      <t>Направление 1.3.</t>
    </r>
    <r>
      <rPr>
        <sz val="11"/>
        <rFont val="Calibri"/>
        <family val="2"/>
        <charset val="204"/>
        <scheme val="minor"/>
      </rPr>
      <t xml:space="preserve"> Система выявления, поддержки и развития способностей и талантов у детей и молодежи</t>
    </r>
  </si>
  <si>
    <r>
      <rPr>
        <b/>
        <sz val="11"/>
        <rFont val="Calibri"/>
        <family val="2"/>
        <charset val="204"/>
        <scheme val="minor"/>
      </rPr>
      <t>Направление 1.4.</t>
    </r>
    <r>
      <rPr>
        <sz val="11"/>
        <rFont val="Calibri"/>
        <family val="2"/>
        <charset val="204"/>
        <scheme val="minor"/>
      </rPr>
      <t xml:space="preserve"> Система работы по самоопределению и профессиональной ориентации обучающихся</t>
    </r>
  </si>
  <si>
    <r>
      <rPr>
        <b/>
        <sz val="11"/>
        <rFont val="Calibri"/>
        <family val="2"/>
        <charset val="204"/>
        <scheme val="minor"/>
      </rPr>
      <t>Направление 2.1.</t>
    </r>
    <r>
      <rPr>
        <sz val="11"/>
        <rFont val="Calibri"/>
        <family val="2"/>
        <charset val="204"/>
        <scheme val="minor"/>
      </rPr>
      <t xml:space="preserve"> Система мониторинга эффективности руководителей образовательных организаций</t>
    </r>
  </si>
  <si>
    <r>
      <rPr>
        <b/>
        <sz val="11"/>
        <rFont val="Calibri"/>
        <family val="2"/>
        <charset val="204"/>
        <scheme val="minor"/>
      </rPr>
      <t xml:space="preserve">Направление 2.2. </t>
    </r>
    <r>
      <rPr>
        <sz val="11"/>
        <rFont val="Calibri"/>
        <family val="2"/>
        <charset val="204"/>
        <scheme val="minor"/>
      </rPr>
      <t>Система обеспечения профессионального развития педагогических работников</t>
    </r>
  </si>
  <si>
    <r>
      <rPr>
        <b/>
        <sz val="11"/>
        <rFont val="Calibri"/>
        <family val="2"/>
        <charset val="204"/>
        <scheme val="minor"/>
      </rPr>
      <t>Направление 2.3.</t>
    </r>
    <r>
      <rPr>
        <sz val="11"/>
        <rFont val="Calibri"/>
        <family val="2"/>
        <charset val="204"/>
        <scheme val="minor"/>
      </rPr>
      <t xml:space="preserve"> Система организации воспитания и социализации обучающихся</t>
    </r>
  </si>
  <si>
    <r>
      <rPr>
        <b/>
        <sz val="11"/>
        <rFont val="Calibri"/>
        <family val="2"/>
        <charset val="204"/>
        <scheme val="minor"/>
      </rPr>
      <t xml:space="preserve">Направление 2.4. </t>
    </r>
    <r>
      <rPr>
        <sz val="11"/>
        <rFont val="Calibri"/>
        <family val="2"/>
        <charset val="204"/>
        <scheme val="minor"/>
      </rPr>
      <t>Система мониторинга качества дошкольного образования</t>
    </r>
  </si>
</sst>
</file>

<file path=xl/styles.xml><?xml version="1.0" encoding="utf-8"?>
<styleSheet xmlns="http://schemas.openxmlformats.org/spreadsheetml/2006/main">
  <numFmts count="3">
    <numFmt numFmtId="164" formatCode="0.0%"/>
    <numFmt numFmtId="165" formatCode="0.0"/>
    <numFmt numFmtId="166" formatCode="0.0&quot;%&quot;"/>
  </numFmts>
  <fonts count="24">
    <font>
      <sz val="11"/>
      <color theme="1"/>
      <name val="Calibri"/>
      <family val="2"/>
      <charset val="204"/>
      <scheme val="minor"/>
    </font>
    <font>
      <sz val="12"/>
      <color theme="1"/>
      <name val="Calibri"/>
      <family val="2"/>
      <charset val="204"/>
      <scheme val="minor"/>
    </font>
    <font>
      <b/>
      <sz val="12"/>
      <color theme="1"/>
      <name val="Calibri"/>
      <family val="2"/>
      <charset val="204"/>
      <scheme val="minor"/>
    </font>
    <font>
      <sz val="12"/>
      <color theme="0"/>
      <name val="Calibri"/>
      <family val="2"/>
      <charset val="204"/>
      <scheme val="minor"/>
    </font>
    <font>
      <sz val="12"/>
      <name val="Calibri"/>
      <family val="2"/>
      <charset val="204"/>
      <scheme val="minor"/>
    </font>
    <font>
      <sz val="12"/>
      <color rgb="FFFF0000"/>
      <name val="Calibri"/>
      <family val="2"/>
      <charset val="204"/>
      <scheme val="minor"/>
    </font>
    <font>
      <b/>
      <sz val="12"/>
      <name val="Calibri"/>
      <family val="2"/>
      <charset val="204"/>
      <scheme val="minor"/>
    </font>
    <font>
      <sz val="11"/>
      <name val="Calibri"/>
      <family val="2"/>
      <charset val="204"/>
      <scheme val="minor"/>
    </font>
    <font>
      <sz val="11"/>
      <color theme="0"/>
      <name val="Calibri"/>
      <family val="2"/>
      <charset val="204"/>
      <scheme val="minor"/>
    </font>
    <font>
      <u/>
      <sz val="11"/>
      <color theme="10"/>
      <name val="Calibri"/>
      <family val="2"/>
      <charset val="204"/>
      <scheme val="minor"/>
    </font>
    <font>
      <b/>
      <sz val="18"/>
      <color theme="1"/>
      <name val="Calibri"/>
      <family val="2"/>
      <charset val="204"/>
      <scheme val="minor"/>
    </font>
    <font>
      <b/>
      <sz val="18"/>
      <color theme="0"/>
      <name val="Calibri"/>
      <family val="2"/>
      <charset val="204"/>
      <scheme val="minor"/>
    </font>
    <font>
      <sz val="18"/>
      <color theme="1"/>
      <name val="Calibri"/>
      <family val="2"/>
      <charset val="204"/>
      <scheme val="minor"/>
    </font>
    <font>
      <b/>
      <sz val="14"/>
      <color theme="0"/>
      <name val="Calibri"/>
      <family val="2"/>
      <charset val="204"/>
      <scheme val="minor"/>
    </font>
    <font>
      <u/>
      <sz val="12"/>
      <color theme="10"/>
      <name val="Calibri"/>
      <family val="2"/>
      <charset val="204"/>
      <scheme val="minor"/>
    </font>
    <font>
      <b/>
      <u/>
      <sz val="12"/>
      <color theme="10"/>
      <name val="Calibri"/>
      <family val="2"/>
      <charset val="204"/>
      <scheme val="minor"/>
    </font>
    <font>
      <sz val="10"/>
      <color theme="1"/>
      <name val="Calibri"/>
      <family val="2"/>
      <charset val="204"/>
      <scheme val="minor"/>
    </font>
    <font>
      <b/>
      <sz val="11"/>
      <color theme="1"/>
      <name val="Calibri"/>
      <family val="2"/>
      <charset val="204"/>
      <scheme val="minor"/>
    </font>
    <font>
      <b/>
      <sz val="11"/>
      <name val="Calibri"/>
      <family val="2"/>
      <charset val="204"/>
      <scheme val="minor"/>
    </font>
    <font>
      <b/>
      <sz val="14"/>
      <color theme="1"/>
      <name val="Calibri"/>
      <family val="2"/>
      <charset val="204"/>
      <scheme val="minor"/>
    </font>
    <font>
      <b/>
      <sz val="18"/>
      <name val="Calibri"/>
      <family val="2"/>
      <charset val="204"/>
      <scheme val="minor"/>
    </font>
    <font>
      <sz val="18"/>
      <name val="Calibri"/>
      <family val="2"/>
      <charset val="204"/>
      <scheme val="minor"/>
    </font>
    <font>
      <sz val="14"/>
      <name val="Calibri"/>
      <family val="2"/>
      <charset val="204"/>
      <scheme val="minor"/>
    </font>
    <font>
      <b/>
      <u/>
      <sz val="11"/>
      <color theme="10"/>
      <name val="Calibri"/>
      <family val="2"/>
      <charset val="204"/>
      <scheme val="minor"/>
    </font>
  </fonts>
  <fills count="9">
    <fill>
      <patternFill patternType="none"/>
    </fill>
    <fill>
      <patternFill patternType="gray125"/>
    </fill>
    <fill>
      <patternFill patternType="solid">
        <fgColor theme="7" tint="-0.249977111117893"/>
        <bgColor indexed="64"/>
      </patternFill>
    </fill>
    <fill>
      <patternFill patternType="solid">
        <fgColor theme="7" tint="0.59999389629810485"/>
        <bgColor indexed="64"/>
      </patternFill>
    </fill>
    <fill>
      <patternFill patternType="solid">
        <fgColor rgb="FFF1EFF5"/>
        <bgColor indexed="64"/>
      </patternFill>
    </fill>
    <fill>
      <patternFill patternType="solid">
        <fgColor rgb="FFF5F5F5"/>
        <bgColor indexed="64"/>
      </patternFill>
    </fill>
    <fill>
      <patternFill patternType="solid">
        <fgColor rgb="FFF9F9F9"/>
        <bgColor indexed="64"/>
      </patternFill>
    </fill>
    <fill>
      <patternFill patternType="solid">
        <fgColor rgb="FF66FF33"/>
        <bgColor indexed="64"/>
      </patternFill>
    </fill>
    <fill>
      <patternFill patternType="solid">
        <fgColor rgb="FFD9D3E5"/>
        <bgColor indexed="64"/>
      </patternFill>
    </fill>
  </fills>
  <borders count="89">
    <border>
      <left/>
      <right/>
      <top/>
      <bottom/>
      <diagonal/>
    </border>
    <border>
      <left/>
      <right style="thin">
        <color auto="1"/>
      </right>
      <top/>
      <bottom/>
      <diagonal/>
    </border>
    <border>
      <left style="thin">
        <color auto="1"/>
      </left>
      <right/>
      <top/>
      <bottom/>
      <diagonal/>
    </border>
    <border>
      <left style="thin">
        <color auto="1"/>
      </left>
      <right/>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bottom/>
      <diagonal/>
    </border>
    <border>
      <left style="medium">
        <color indexed="64"/>
      </left>
      <right/>
      <top/>
      <bottom/>
      <diagonal/>
    </border>
    <border>
      <left/>
      <right/>
      <top style="thin">
        <color auto="1"/>
      </top>
      <bottom/>
      <diagonal/>
    </border>
    <border>
      <left/>
      <right style="thin">
        <color auto="1"/>
      </right>
      <top style="thin">
        <color auto="1"/>
      </top>
      <bottom/>
      <diagonal/>
    </border>
    <border>
      <left/>
      <right/>
      <top/>
      <bottom style="thin">
        <color indexed="64"/>
      </bottom>
      <diagonal/>
    </border>
    <border>
      <left/>
      <right style="thin">
        <color indexed="64"/>
      </right>
      <top/>
      <bottom style="thin">
        <color indexed="64"/>
      </bottom>
      <diagonal/>
    </border>
    <border>
      <left style="medium">
        <color indexed="64"/>
      </left>
      <right style="thin">
        <color auto="1"/>
      </right>
      <top/>
      <bottom style="thin">
        <color indexed="64"/>
      </bottom>
      <diagonal/>
    </border>
    <border>
      <left style="medium">
        <color indexed="64"/>
      </left>
      <right style="thin">
        <color auto="1"/>
      </right>
      <top style="thin">
        <color indexed="64"/>
      </top>
      <bottom/>
      <diagonal/>
    </border>
    <border>
      <left style="medium">
        <color auto="1"/>
      </left>
      <right style="medium">
        <color auto="1"/>
      </right>
      <top/>
      <bottom style="thin">
        <color auto="1"/>
      </bottom>
      <diagonal/>
    </border>
    <border>
      <left style="medium">
        <color auto="1"/>
      </left>
      <right style="medium">
        <color auto="1"/>
      </right>
      <top style="thin">
        <color auto="1"/>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style="hair">
        <color indexed="64"/>
      </bottom>
      <diagonal/>
    </border>
    <border>
      <left/>
      <right style="medium">
        <color auto="1"/>
      </right>
      <top style="medium">
        <color indexed="64"/>
      </top>
      <bottom style="hair">
        <color indexed="64"/>
      </bottom>
      <diagonal/>
    </border>
    <border>
      <left style="medium">
        <color indexed="64"/>
      </left>
      <right/>
      <top style="hair">
        <color indexed="64"/>
      </top>
      <bottom style="medium">
        <color indexed="64"/>
      </bottom>
      <diagonal/>
    </border>
    <border>
      <left/>
      <right style="medium">
        <color auto="1"/>
      </right>
      <top style="hair">
        <color indexed="64"/>
      </top>
      <bottom style="medium">
        <color indexed="64"/>
      </bottom>
      <diagonal/>
    </border>
    <border>
      <left style="thin">
        <color auto="1"/>
      </left>
      <right style="medium">
        <color indexed="64"/>
      </right>
      <top/>
      <bottom style="thin">
        <color auto="1"/>
      </bottom>
      <diagonal/>
    </border>
    <border>
      <left style="thin">
        <color auto="1"/>
      </left>
      <right style="medium">
        <color indexed="64"/>
      </right>
      <top style="thin">
        <color auto="1"/>
      </top>
      <bottom/>
      <diagonal/>
    </border>
    <border>
      <left style="medium">
        <color indexed="64"/>
      </left>
      <right style="hair">
        <color indexed="64"/>
      </right>
      <top/>
      <bottom style="medium">
        <color indexed="64"/>
      </bottom>
      <diagonal/>
    </border>
    <border>
      <left/>
      <right style="medium">
        <color auto="1"/>
      </right>
      <top/>
      <bottom style="thin">
        <color auto="1"/>
      </bottom>
      <diagonal/>
    </border>
    <border>
      <left/>
      <right style="medium">
        <color auto="1"/>
      </right>
      <top style="thin">
        <color auto="1"/>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bottom style="thin">
        <color auto="1"/>
      </bottom>
      <diagonal/>
    </border>
    <border>
      <left/>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right/>
      <top style="medium">
        <color indexed="64"/>
      </top>
      <bottom style="hair">
        <color indexed="64"/>
      </bottom>
      <diagonal/>
    </border>
    <border>
      <left/>
      <right/>
      <top style="hair">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right style="medium">
        <color indexed="64"/>
      </right>
      <top style="thin">
        <color indexed="64"/>
      </top>
      <bottom style="thin">
        <color indexed="64"/>
      </bottom>
      <diagonal/>
    </border>
    <border>
      <left/>
      <right/>
      <top/>
      <bottom style="hair">
        <color indexed="64"/>
      </bottom>
      <diagonal/>
    </border>
    <border>
      <left style="thin">
        <color auto="1"/>
      </left>
      <right style="thin">
        <color auto="1"/>
      </right>
      <top style="hair">
        <color auto="1"/>
      </top>
      <bottom style="thin">
        <color auto="1"/>
      </bottom>
      <diagonal/>
    </border>
    <border>
      <left style="thin">
        <color auto="1"/>
      </left>
      <right style="thin">
        <color auto="1"/>
      </right>
      <top style="hair">
        <color auto="1"/>
      </top>
      <bottom style="hair">
        <color auto="1"/>
      </bottom>
      <diagonal/>
    </border>
    <border>
      <left style="hair">
        <color auto="1"/>
      </left>
      <right style="hair">
        <color auto="1"/>
      </right>
      <top style="hair">
        <color auto="1"/>
      </top>
      <bottom style="thin">
        <color auto="1"/>
      </bottom>
      <diagonal/>
    </border>
    <border>
      <left style="thin">
        <color auto="1"/>
      </left>
      <right style="hair">
        <color auto="1"/>
      </right>
      <top style="hair">
        <color auto="1"/>
      </top>
      <bottom style="thin">
        <color auto="1"/>
      </bottom>
      <diagonal/>
    </border>
    <border>
      <left/>
      <right style="thin">
        <color auto="1"/>
      </right>
      <top style="hair">
        <color auto="1"/>
      </top>
      <bottom style="thin">
        <color auto="1"/>
      </bottom>
      <diagonal/>
    </border>
    <border>
      <left/>
      <right/>
      <top style="hair">
        <color auto="1"/>
      </top>
      <bottom style="thin">
        <color auto="1"/>
      </bottom>
      <diagonal/>
    </border>
    <border>
      <left style="thin">
        <color indexed="64"/>
      </left>
      <right/>
      <top style="hair">
        <color auto="1"/>
      </top>
      <bottom style="thin">
        <color auto="1"/>
      </bottom>
      <diagonal/>
    </border>
    <border>
      <left style="hair">
        <color auto="1"/>
      </left>
      <right/>
      <top style="hair">
        <color auto="1"/>
      </top>
      <bottom style="hair">
        <color auto="1"/>
      </bottom>
      <diagonal/>
    </border>
    <border>
      <left style="hair">
        <color auto="1"/>
      </left>
      <right style="hair">
        <color auto="1"/>
      </right>
      <top style="hair">
        <color auto="1"/>
      </top>
      <bottom style="hair">
        <color auto="1"/>
      </bottom>
      <diagonal/>
    </border>
    <border>
      <left style="thin">
        <color auto="1"/>
      </left>
      <right style="hair">
        <color auto="1"/>
      </right>
      <top style="hair">
        <color auto="1"/>
      </top>
      <bottom style="hair">
        <color auto="1"/>
      </bottom>
      <diagonal/>
    </border>
    <border>
      <left/>
      <right style="thin">
        <color indexed="64"/>
      </right>
      <top style="hair">
        <color auto="1"/>
      </top>
      <bottom style="hair">
        <color auto="1"/>
      </bottom>
      <diagonal/>
    </border>
    <border>
      <left style="thin">
        <color indexed="64"/>
      </left>
      <right/>
      <top style="hair">
        <color auto="1"/>
      </top>
      <bottom style="hair">
        <color auto="1"/>
      </bottom>
      <diagonal/>
    </border>
    <border>
      <left style="thin">
        <color auto="1"/>
      </left>
      <right style="thin">
        <color auto="1"/>
      </right>
      <top style="thin">
        <color auto="1"/>
      </top>
      <bottom style="hair">
        <color auto="1"/>
      </bottom>
      <diagonal/>
    </border>
    <border>
      <left style="hair">
        <color auto="1"/>
      </left>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style="hair">
        <color auto="1"/>
      </right>
      <top style="thin">
        <color auto="1"/>
      </top>
      <bottom style="hair">
        <color auto="1"/>
      </bottom>
      <diagonal/>
    </border>
    <border>
      <left/>
      <right style="thin">
        <color indexed="64"/>
      </right>
      <top style="thin">
        <color auto="1"/>
      </top>
      <bottom style="hair">
        <color auto="1"/>
      </bottom>
      <diagonal/>
    </border>
    <border>
      <left/>
      <right/>
      <top style="thin">
        <color auto="1"/>
      </top>
      <bottom style="hair">
        <color auto="1"/>
      </bottom>
      <diagonal/>
    </border>
    <border>
      <left style="thin">
        <color auto="1"/>
      </left>
      <right/>
      <top style="thin">
        <color auto="1"/>
      </top>
      <bottom style="hair">
        <color auto="1"/>
      </bottom>
      <diagonal/>
    </border>
    <border>
      <left style="hair">
        <color auto="1"/>
      </left>
      <right/>
      <top style="hair">
        <color auto="1"/>
      </top>
      <bottom style="thin">
        <color auto="1"/>
      </bottom>
      <diagonal/>
    </border>
    <border>
      <left style="thin">
        <color indexed="64"/>
      </left>
      <right style="thin">
        <color indexed="64"/>
      </right>
      <top style="hair">
        <color auto="1"/>
      </top>
      <bottom/>
      <diagonal/>
    </border>
    <border>
      <left style="hair">
        <color auto="1"/>
      </left>
      <right/>
      <top style="hair">
        <color auto="1"/>
      </top>
      <bottom/>
      <diagonal/>
    </border>
    <border>
      <left style="hair">
        <color auto="1"/>
      </left>
      <right style="hair">
        <color auto="1"/>
      </right>
      <top style="hair">
        <color auto="1"/>
      </top>
      <bottom/>
      <diagonal/>
    </border>
    <border>
      <left style="thin">
        <color auto="1"/>
      </left>
      <right style="hair">
        <color auto="1"/>
      </right>
      <top style="hair">
        <color auto="1"/>
      </top>
      <bottom/>
      <diagonal/>
    </border>
    <border>
      <left/>
      <right style="thin">
        <color indexed="64"/>
      </right>
      <top style="hair">
        <color auto="1"/>
      </top>
      <bottom/>
      <diagonal/>
    </border>
    <border>
      <left/>
      <right/>
      <top style="hair">
        <color auto="1"/>
      </top>
      <bottom/>
      <diagonal/>
    </border>
    <border>
      <left style="thin">
        <color indexed="64"/>
      </left>
      <right/>
      <top style="hair">
        <color auto="1"/>
      </top>
      <bottom/>
      <diagonal/>
    </border>
    <border>
      <left style="hair">
        <color auto="1"/>
      </left>
      <right/>
      <top style="thin">
        <color auto="1"/>
      </top>
      <bottom/>
      <diagonal/>
    </border>
    <border>
      <left style="hair">
        <color auto="1"/>
      </left>
      <right style="hair">
        <color auto="1"/>
      </right>
      <top style="thin">
        <color auto="1"/>
      </top>
      <bottom/>
      <diagonal/>
    </border>
    <border>
      <left style="thin">
        <color auto="1"/>
      </left>
      <right style="hair">
        <color auto="1"/>
      </right>
      <top style="thin">
        <color auto="1"/>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thin">
        <color indexed="64"/>
      </top>
      <bottom style="double">
        <color indexed="64"/>
      </bottom>
      <diagonal/>
    </border>
    <border>
      <left style="thin">
        <color indexed="64"/>
      </left>
      <right/>
      <top style="double">
        <color indexed="64"/>
      </top>
      <bottom style="thin">
        <color auto="1"/>
      </bottom>
      <diagonal/>
    </border>
    <border>
      <left/>
      <right/>
      <top style="double">
        <color indexed="64"/>
      </top>
      <bottom style="thin">
        <color auto="1"/>
      </bottom>
      <diagonal/>
    </border>
    <border>
      <left/>
      <right style="thin">
        <color indexed="64"/>
      </right>
      <top style="double">
        <color indexed="64"/>
      </top>
      <bottom style="thin">
        <color auto="1"/>
      </bottom>
      <diagonal/>
    </border>
    <border>
      <left style="thin">
        <color auto="1"/>
      </left>
      <right style="thin">
        <color auto="1"/>
      </right>
      <top style="double">
        <color indexed="64"/>
      </top>
      <bottom style="thin">
        <color auto="1"/>
      </bottom>
      <diagonal/>
    </border>
  </borders>
  <cellStyleXfs count="2">
    <xf numFmtId="0" fontId="0" fillId="0" borderId="0"/>
    <xf numFmtId="0" fontId="9" fillId="0" borderId="0" applyNumberFormat="0" applyFill="0" applyBorder="0" applyAlignment="0" applyProtection="0"/>
  </cellStyleXfs>
  <cellXfs count="579">
    <xf numFmtId="0" fontId="0" fillId="0" borderId="0" xfId="0"/>
    <xf numFmtId="49" fontId="1" fillId="0" borderId="0" xfId="0" applyNumberFormat="1" applyFont="1" applyAlignment="1" applyProtection="1">
      <alignment horizontal="left" vertical="top"/>
      <protection hidden="1"/>
    </xf>
    <xf numFmtId="0" fontId="1" fillId="0" borderId="0" xfId="0" applyFont="1" applyAlignment="1" applyProtection="1">
      <alignment horizontal="left" vertical="top"/>
      <protection hidden="1"/>
    </xf>
    <xf numFmtId="0" fontId="1" fillId="0" borderId="0" xfId="0" applyFont="1" applyAlignment="1" applyProtection="1">
      <alignment horizontal="center" vertical="top"/>
      <protection hidden="1"/>
    </xf>
    <xf numFmtId="0" fontId="1" fillId="0" borderId="0" xfId="0" applyFont="1" applyProtection="1">
      <protection hidden="1"/>
    </xf>
    <xf numFmtId="49" fontId="1" fillId="0" borderId="0" xfId="0" applyNumberFormat="1" applyFont="1" applyAlignment="1" applyProtection="1">
      <alignment horizontal="left" vertical="center"/>
      <protection hidden="1"/>
    </xf>
    <xf numFmtId="0" fontId="1" fillId="0" borderId="0" xfId="0" applyFont="1" applyAlignment="1" applyProtection="1">
      <alignment horizontal="left" vertical="center"/>
      <protection hidden="1"/>
    </xf>
    <xf numFmtId="0" fontId="1" fillId="0" borderId="0" xfId="0" applyFont="1" applyAlignment="1" applyProtection="1">
      <alignment horizontal="center" vertical="center"/>
      <protection hidden="1"/>
    </xf>
    <xf numFmtId="0" fontId="1" fillId="0" borderId="0" xfId="0" applyFont="1" applyAlignment="1" applyProtection="1">
      <alignment vertical="center"/>
      <protection hidden="1"/>
    </xf>
    <xf numFmtId="49" fontId="1" fillId="0" borderId="9" xfId="0" applyNumberFormat="1" applyFont="1" applyBorder="1" applyAlignment="1" applyProtection="1">
      <alignment horizontal="left" vertical="top"/>
      <protection hidden="1"/>
    </xf>
    <xf numFmtId="49" fontId="1" fillId="0" borderId="0" xfId="0" applyNumberFormat="1" applyFont="1" applyAlignment="1" applyProtection="1">
      <alignment vertical="center"/>
      <protection hidden="1"/>
    </xf>
    <xf numFmtId="49" fontId="1" fillId="0" borderId="9" xfId="0" applyNumberFormat="1" applyFont="1" applyBorder="1" applyAlignment="1" applyProtection="1">
      <alignment horizontal="left" vertical="center"/>
      <protection hidden="1"/>
    </xf>
    <xf numFmtId="49" fontId="1" fillId="0" borderId="10" xfId="0" applyNumberFormat="1" applyFont="1" applyBorder="1" applyAlignment="1" applyProtection="1">
      <alignment horizontal="left" vertical="center"/>
      <protection hidden="1"/>
    </xf>
    <xf numFmtId="49" fontId="1" fillId="0" borderId="1" xfId="0" applyNumberFormat="1" applyFont="1" applyBorder="1" applyAlignment="1" applyProtection="1">
      <alignment horizontal="left" vertical="top"/>
      <protection hidden="1"/>
    </xf>
    <xf numFmtId="49" fontId="1" fillId="0" borderId="2" xfId="0" applyNumberFormat="1" applyFont="1" applyBorder="1" applyAlignment="1" applyProtection="1">
      <alignment horizontal="left" vertical="top"/>
      <protection hidden="1"/>
    </xf>
    <xf numFmtId="49" fontId="1" fillId="0" borderId="10" xfId="0" applyNumberFormat="1" applyFont="1" applyBorder="1" applyAlignment="1" applyProtection="1">
      <alignment horizontal="left" vertical="top"/>
      <protection hidden="1"/>
    </xf>
    <xf numFmtId="49" fontId="1" fillId="0" borderId="4" xfId="0" applyNumberFormat="1" applyFont="1" applyBorder="1" applyAlignment="1" applyProtection="1">
      <alignment horizontal="left" vertical="top"/>
      <protection hidden="1"/>
    </xf>
    <xf numFmtId="0" fontId="1" fillId="0" borderId="0" xfId="0" applyFont="1" applyAlignment="1" applyProtection="1">
      <alignment horizontal="left" vertical="center" wrapText="1"/>
      <protection hidden="1"/>
    </xf>
    <xf numFmtId="49" fontId="1" fillId="0" borderId="0" xfId="0" applyNumberFormat="1" applyFont="1" applyAlignment="1" applyProtection="1">
      <alignment vertical="center" wrapText="1"/>
      <protection hidden="1"/>
    </xf>
    <xf numFmtId="49" fontId="3" fillId="0" borderId="2" xfId="0" applyNumberFormat="1" applyFont="1" applyBorder="1" applyAlignment="1" applyProtection="1">
      <alignment horizontal="left" vertical="center"/>
      <protection hidden="1"/>
    </xf>
    <xf numFmtId="0" fontId="3" fillId="0" borderId="0" xfId="0" applyFont="1" applyAlignment="1" applyProtection="1">
      <alignment horizontal="left" vertical="center" wrapText="1"/>
      <protection hidden="1"/>
    </xf>
    <xf numFmtId="0" fontId="3" fillId="0" borderId="0" xfId="0" applyFont="1" applyAlignment="1" applyProtection="1">
      <alignment horizontal="left" vertical="center"/>
      <protection hidden="1"/>
    </xf>
    <xf numFmtId="49" fontId="1" fillId="0" borderId="11" xfId="0" applyNumberFormat="1" applyFont="1" applyBorder="1" applyAlignment="1" applyProtection="1">
      <alignment horizontal="left" vertical="top"/>
      <protection hidden="1"/>
    </xf>
    <xf numFmtId="49" fontId="1" fillId="0" borderId="15" xfId="0" applyNumberFormat="1" applyFont="1" applyBorder="1" applyAlignment="1" applyProtection="1">
      <alignment horizontal="left" vertical="top"/>
      <protection hidden="1"/>
    </xf>
    <xf numFmtId="49" fontId="1" fillId="0" borderId="16" xfId="0" applyNumberFormat="1" applyFont="1" applyBorder="1" applyAlignment="1" applyProtection="1">
      <alignment horizontal="left" vertical="center"/>
      <protection hidden="1"/>
    </xf>
    <xf numFmtId="49" fontId="1" fillId="0" borderId="12" xfId="0" applyNumberFormat="1" applyFont="1" applyBorder="1" applyAlignment="1" applyProtection="1">
      <alignment horizontal="left" vertical="top"/>
      <protection hidden="1"/>
    </xf>
    <xf numFmtId="0" fontId="1" fillId="0" borderId="17" xfId="0" applyFont="1" applyBorder="1" applyAlignment="1" applyProtection="1">
      <alignment horizontal="center" vertical="center" wrapText="1"/>
      <protection hidden="1"/>
    </xf>
    <xf numFmtId="0" fontId="1" fillId="0" borderId="18" xfId="0" applyFont="1" applyBorder="1" applyAlignment="1" applyProtection="1">
      <alignment horizontal="center" vertical="center" wrapText="1"/>
      <protection hidden="1"/>
    </xf>
    <xf numFmtId="0" fontId="5" fillId="0" borderId="0" xfId="0" applyFont="1" applyAlignment="1" applyProtection="1">
      <alignment horizontal="left" vertical="center" wrapText="1"/>
      <protection hidden="1"/>
    </xf>
    <xf numFmtId="0" fontId="5" fillId="0" borderId="0" xfId="0" applyFont="1" applyAlignment="1" applyProtection="1">
      <alignment horizontal="left" vertical="center"/>
      <protection hidden="1"/>
    </xf>
    <xf numFmtId="49" fontId="5" fillId="0" borderId="10" xfId="0" applyNumberFormat="1" applyFont="1" applyBorder="1" applyAlignment="1" applyProtection="1">
      <alignment horizontal="left" vertical="top"/>
      <protection hidden="1"/>
    </xf>
    <xf numFmtId="0" fontId="1" fillId="0" borderId="25" xfId="0" applyFont="1" applyBorder="1" applyAlignment="1" applyProtection="1">
      <alignment horizontal="left" vertical="center" wrapText="1"/>
      <protection hidden="1"/>
    </xf>
    <xf numFmtId="0" fontId="1" fillId="0" borderId="26" xfId="0" applyFont="1" applyBorder="1" applyAlignment="1" applyProtection="1">
      <alignment horizontal="left" vertical="center" wrapText="1"/>
      <protection hidden="1"/>
    </xf>
    <xf numFmtId="0" fontId="1" fillId="0" borderId="28" xfId="0" applyFont="1" applyBorder="1" applyAlignment="1" applyProtection="1">
      <alignment horizontal="center" vertical="center" wrapText="1"/>
      <protection hidden="1"/>
    </xf>
    <xf numFmtId="0" fontId="1" fillId="0" borderId="29" xfId="0" applyFont="1" applyBorder="1" applyAlignment="1" applyProtection="1">
      <alignment horizontal="center" vertical="center" wrapText="1"/>
      <protection hidden="1"/>
    </xf>
    <xf numFmtId="49" fontId="3" fillId="0" borderId="0" xfId="0" applyNumberFormat="1" applyFont="1" applyAlignment="1" applyProtection="1">
      <alignment horizontal="left" vertical="center"/>
      <protection hidden="1"/>
    </xf>
    <xf numFmtId="49" fontId="1" fillId="0" borderId="6" xfId="0" applyNumberFormat="1" applyFont="1" applyBorder="1" applyAlignment="1" applyProtection="1">
      <alignment horizontal="left" vertical="top"/>
      <protection hidden="1"/>
    </xf>
    <xf numFmtId="49" fontId="1" fillId="0" borderId="5" xfId="0" applyNumberFormat="1" applyFont="1" applyBorder="1" applyAlignment="1" applyProtection="1">
      <alignment horizontal="left" vertical="top"/>
      <protection hidden="1"/>
    </xf>
    <xf numFmtId="49" fontId="1" fillId="0" borderId="14" xfId="0" applyNumberFormat="1" applyFont="1" applyBorder="1" applyAlignment="1" applyProtection="1">
      <alignment horizontal="left" vertical="top"/>
      <protection hidden="1"/>
    </xf>
    <xf numFmtId="49" fontId="3" fillId="0" borderId="10" xfId="0" applyNumberFormat="1" applyFont="1" applyBorder="1" applyAlignment="1" applyProtection="1">
      <alignment horizontal="left" vertical="top"/>
      <protection hidden="1"/>
    </xf>
    <xf numFmtId="49" fontId="3" fillId="0" borderId="1" xfId="0" applyNumberFormat="1" applyFont="1" applyBorder="1" applyAlignment="1" applyProtection="1">
      <alignment horizontal="left" vertical="top"/>
      <protection hidden="1"/>
    </xf>
    <xf numFmtId="49" fontId="3" fillId="0" borderId="2" xfId="0" applyNumberFormat="1" applyFont="1" applyBorder="1" applyAlignment="1" applyProtection="1">
      <alignment horizontal="left" vertical="top"/>
      <protection hidden="1"/>
    </xf>
    <xf numFmtId="49" fontId="3" fillId="0" borderId="0" xfId="0" applyNumberFormat="1" applyFont="1" applyAlignment="1" applyProtection="1">
      <alignment horizontal="left" vertical="top"/>
      <protection hidden="1"/>
    </xf>
    <xf numFmtId="0" fontId="3" fillId="0" borderId="0" xfId="0" applyFont="1" applyAlignment="1" applyProtection="1">
      <alignment horizontal="left" vertical="top"/>
      <protection hidden="1"/>
    </xf>
    <xf numFmtId="0" fontId="3" fillId="0" borderId="0" xfId="0" applyFont="1" applyAlignment="1" applyProtection="1">
      <alignment horizontal="center" vertical="top"/>
      <protection hidden="1"/>
    </xf>
    <xf numFmtId="0" fontId="3" fillId="0" borderId="0" xfId="0" applyFont="1" applyProtection="1">
      <protection hidden="1"/>
    </xf>
    <xf numFmtId="0" fontId="1" fillId="0" borderId="25" xfId="0" applyFont="1" applyBorder="1" applyAlignment="1" applyProtection="1">
      <alignment horizontal="left" vertical="top"/>
      <protection hidden="1"/>
    </xf>
    <xf numFmtId="0" fontId="1" fillId="0" borderId="26" xfId="0" applyFont="1" applyBorder="1" applyAlignment="1" applyProtection="1">
      <alignment horizontal="left" vertical="top"/>
      <protection hidden="1"/>
    </xf>
    <xf numFmtId="49" fontId="3" fillId="0" borderId="9" xfId="0" applyNumberFormat="1" applyFont="1" applyBorder="1" applyAlignment="1" applyProtection="1">
      <alignment horizontal="left" vertical="top"/>
      <protection hidden="1"/>
    </xf>
    <xf numFmtId="0" fontId="3" fillId="0" borderId="1" xfId="0" applyFont="1" applyBorder="1" applyAlignment="1" applyProtection="1">
      <alignment horizontal="left"/>
      <protection hidden="1"/>
    </xf>
    <xf numFmtId="49" fontId="2" fillId="0" borderId="3" xfId="0" applyNumberFormat="1" applyFont="1" applyBorder="1" applyAlignment="1" applyProtection="1">
      <alignment horizontal="center" vertical="center" wrapText="1"/>
      <protection hidden="1"/>
    </xf>
    <xf numFmtId="0" fontId="3" fillId="0" borderId="2" xfId="0" applyFont="1" applyBorder="1" applyProtection="1">
      <protection hidden="1"/>
    </xf>
    <xf numFmtId="49" fontId="1" fillId="0" borderId="3" xfId="0" applyNumberFormat="1" applyFont="1" applyBorder="1" applyAlignment="1" applyProtection="1">
      <alignment horizontal="left" vertical="top"/>
      <protection hidden="1"/>
    </xf>
    <xf numFmtId="49" fontId="3" fillId="0" borderId="3" xfId="0" applyNumberFormat="1" applyFont="1" applyBorder="1" applyAlignment="1" applyProtection="1">
      <alignment horizontal="left" vertical="top"/>
      <protection hidden="1"/>
    </xf>
    <xf numFmtId="0" fontId="3" fillId="0" borderId="0" xfId="0" applyFont="1" applyAlignment="1" applyProtection="1">
      <alignment horizontal="left"/>
      <protection hidden="1"/>
    </xf>
    <xf numFmtId="0" fontId="3" fillId="0" borderId="1" xfId="0" applyFont="1" applyBorder="1" applyAlignment="1" applyProtection="1">
      <alignment horizontal="left" vertical="center" wrapText="1"/>
      <protection hidden="1"/>
    </xf>
    <xf numFmtId="0" fontId="8" fillId="0" borderId="0" xfId="0" applyFont="1" applyAlignment="1" applyProtection="1">
      <alignment horizontal="left" vertical="top"/>
      <protection hidden="1"/>
    </xf>
    <xf numFmtId="49" fontId="1" fillId="0" borderId="39" xfId="0" applyNumberFormat="1" applyFont="1" applyBorder="1" applyAlignment="1" applyProtection="1">
      <alignment horizontal="left" vertical="top"/>
      <protection hidden="1"/>
    </xf>
    <xf numFmtId="49" fontId="3" fillId="0" borderId="11" xfId="0" applyNumberFormat="1" applyFont="1" applyBorder="1" applyAlignment="1" applyProtection="1">
      <alignment horizontal="left" vertical="top"/>
      <protection hidden="1"/>
    </xf>
    <xf numFmtId="49" fontId="3" fillId="0" borderId="14" xfId="0" applyNumberFormat="1" applyFont="1" applyBorder="1" applyAlignment="1" applyProtection="1">
      <alignment horizontal="left" vertical="top"/>
      <protection hidden="1"/>
    </xf>
    <xf numFmtId="0" fontId="3" fillId="0" borderId="2" xfId="0" applyFont="1" applyBorder="1" applyAlignment="1" applyProtection="1">
      <alignment horizontal="left" vertical="center" wrapText="1"/>
      <protection hidden="1"/>
    </xf>
    <xf numFmtId="0" fontId="4" fillId="0" borderId="0" xfId="0" applyFont="1" applyAlignment="1" applyProtection="1">
      <alignment vertical="center"/>
      <protection hidden="1"/>
    </xf>
    <xf numFmtId="0" fontId="1" fillId="0" borderId="0" xfId="0" applyFont="1" applyAlignment="1" applyProtection="1">
      <alignment horizontal="right" vertical="center"/>
      <protection hidden="1"/>
    </xf>
    <xf numFmtId="0" fontId="4" fillId="0" borderId="0" xfId="0" quotePrefix="1" applyFont="1" applyAlignment="1" applyProtection="1">
      <alignment vertical="center"/>
      <protection hidden="1"/>
    </xf>
    <xf numFmtId="0" fontId="4" fillId="0" borderId="0" xfId="0" quotePrefix="1" applyFont="1" applyAlignment="1" applyProtection="1">
      <alignment horizontal="right" vertical="center"/>
      <protection hidden="1"/>
    </xf>
    <xf numFmtId="49" fontId="10" fillId="0" borderId="0" xfId="0" applyNumberFormat="1" applyFont="1" applyAlignment="1" applyProtection="1">
      <alignment horizontal="left" vertical="top"/>
      <protection hidden="1"/>
    </xf>
    <xf numFmtId="49" fontId="11" fillId="0" borderId="0" xfId="0" applyNumberFormat="1" applyFont="1" applyAlignment="1" applyProtection="1">
      <alignment horizontal="left" vertical="top"/>
      <protection hidden="1"/>
    </xf>
    <xf numFmtId="0" fontId="10" fillId="0" borderId="0" xfId="0" applyFont="1" applyAlignment="1" applyProtection="1">
      <alignment horizontal="left" vertical="top"/>
      <protection hidden="1"/>
    </xf>
    <xf numFmtId="0" fontId="10" fillId="0" borderId="0" xfId="0" applyFont="1" applyAlignment="1" applyProtection="1">
      <alignment horizontal="center" vertical="top"/>
      <protection hidden="1"/>
    </xf>
    <xf numFmtId="0" fontId="10" fillId="0" borderId="0" xfId="0" applyFont="1" applyProtection="1">
      <protection hidden="1"/>
    </xf>
    <xf numFmtId="0" fontId="3" fillId="0" borderId="0" xfId="0" applyFont="1" applyAlignment="1" applyProtection="1">
      <alignment horizontal="center" vertical="center"/>
      <protection hidden="1"/>
    </xf>
    <xf numFmtId="49" fontId="1" fillId="0" borderId="0" xfId="0" applyNumberFormat="1" applyFont="1" applyAlignment="1" applyProtection="1">
      <alignment horizontal="right" vertical="top" indent="1"/>
      <protection hidden="1"/>
    </xf>
    <xf numFmtId="0" fontId="10" fillId="0" borderId="0" xfId="0" applyFont="1" applyAlignment="1" applyProtection="1">
      <alignment horizontal="left" vertical="center"/>
      <protection hidden="1"/>
    </xf>
    <xf numFmtId="0" fontId="12" fillId="0" borderId="0" xfId="0" applyFont="1" applyProtection="1">
      <protection hidden="1"/>
    </xf>
    <xf numFmtId="164" fontId="2" fillId="0" borderId="5" xfId="0" applyNumberFormat="1" applyFont="1" applyBorder="1" applyAlignment="1" applyProtection="1">
      <alignment horizontal="center" vertical="center"/>
      <protection hidden="1"/>
    </xf>
    <xf numFmtId="49" fontId="2" fillId="0" borderId="4" xfId="0" applyNumberFormat="1" applyFont="1" applyBorder="1" applyAlignment="1" applyProtection="1">
      <alignment horizontal="center" vertical="center" wrapText="1"/>
      <protection hidden="1"/>
    </xf>
    <xf numFmtId="49" fontId="2" fillId="0" borderId="11" xfId="0" applyNumberFormat="1" applyFont="1" applyBorder="1" applyAlignment="1" applyProtection="1">
      <alignment horizontal="center" vertical="center"/>
      <protection hidden="1"/>
    </xf>
    <xf numFmtId="49" fontId="2" fillId="0" borderId="4" xfId="0" applyNumberFormat="1" applyFont="1" applyBorder="1" applyAlignment="1" applyProtection="1">
      <alignment horizontal="center" vertical="center"/>
      <protection hidden="1"/>
    </xf>
    <xf numFmtId="0" fontId="3" fillId="0" borderId="13" xfId="0" applyFont="1" applyBorder="1" applyAlignment="1" applyProtection="1">
      <alignment horizontal="left" vertical="center" wrapText="1"/>
      <protection hidden="1"/>
    </xf>
    <xf numFmtId="49" fontId="2" fillId="0" borderId="11" xfId="0" applyNumberFormat="1" applyFont="1" applyBorder="1" applyAlignment="1" applyProtection="1">
      <alignment horizontal="center" vertical="center" wrapText="1"/>
      <protection hidden="1"/>
    </xf>
    <xf numFmtId="0" fontId="3" fillId="0" borderId="48" xfId="0" applyFont="1" applyBorder="1" applyAlignment="1" applyProtection="1">
      <alignment horizontal="center" vertical="center"/>
      <protection hidden="1"/>
    </xf>
    <xf numFmtId="0" fontId="4" fillId="0" borderId="4" xfId="0" applyFont="1" applyBorder="1" applyAlignment="1" applyProtection="1">
      <alignment vertical="center"/>
      <protection hidden="1"/>
    </xf>
    <xf numFmtId="0" fontId="4" fillId="0" borderId="2" xfId="0" applyFont="1" applyBorder="1" applyAlignment="1" applyProtection="1">
      <alignment vertical="center"/>
      <protection hidden="1"/>
    </xf>
    <xf numFmtId="0" fontId="1" fillId="0" borderId="3" xfId="0" applyFont="1" applyBorder="1" applyAlignment="1" applyProtection="1">
      <alignment horizontal="right" vertical="center"/>
      <protection hidden="1"/>
    </xf>
    <xf numFmtId="0" fontId="1" fillId="0" borderId="2" xfId="0" applyFont="1" applyBorder="1" applyAlignment="1" applyProtection="1">
      <alignment horizontal="right" vertical="center"/>
      <protection hidden="1"/>
    </xf>
    <xf numFmtId="0" fontId="3" fillId="0" borderId="50" xfId="0" applyFont="1" applyBorder="1" applyAlignment="1" applyProtection="1">
      <alignment horizontal="center" vertical="center"/>
      <protection hidden="1"/>
    </xf>
    <xf numFmtId="0" fontId="1" fillId="0" borderId="4" xfId="0" applyFont="1" applyBorder="1" applyAlignment="1" applyProtection="1">
      <alignment horizontal="right" vertical="center"/>
      <protection hidden="1"/>
    </xf>
    <xf numFmtId="49" fontId="2" fillId="0" borderId="0" xfId="0" applyNumberFormat="1" applyFont="1" applyAlignment="1" applyProtection="1">
      <alignment horizontal="left" vertical="center"/>
      <protection hidden="1"/>
    </xf>
    <xf numFmtId="49" fontId="11" fillId="0" borderId="0" xfId="0" applyNumberFormat="1" applyFont="1" applyAlignment="1" applyProtection="1">
      <alignment horizontal="center" vertical="top"/>
      <protection hidden="1"/>
    </xf>
    <xf numFmtId="49" fontId="3" fillId="0" borderId="0" xfId="0" applyNumberFormat="1" applyFont="1" applyAlignment="1" applyProtection="1">
      <alignment horizontal="center" vertical="center"/>
      <protection hidden="1"/>
    </xf>
    <xf numFmtId="49" fontId="3" fillId="0" borderId="0" xfId="0" applyNumberFormat="1" applyFont="1" applyAlignment="1" applyProtection="1">
      <alignment horizontal="center" vertical="top"/>
      <protection hidden="1"/>
    </xf>
    <xf numFmtId="0" fontId="3" fillId="0" borderId="0" xfId="0" applyFont="1" applyAlignment="1" applyProtection="1">
      <alignment horizontal="center"/>
      <protection hidden="1"/>
    </xf>
    <xf numFmtId="0" fontId="1" fillId="0" borderId="2" xfId="0" applyFont="1" applyBorder="1" applyAlignment="1" applyProtection="1">
      <alignment vertical="center"/>
      <protection hidden="1"/>
    </xf>
    <xf numFmtId="0" fontId="1" fillId="0" borderId="2" xfId="0" applyFont="1" applyBorder="1" applyAlignment="1" applyProtection="1">
      <alignment horizontal="left" vertical="center" wrapText="1"/>
      <protection hidden="1"/>
    </xf>
    <xf numFmtId="0" fontId="1" fillId="0" borderId="3" xfId="0" applyFont="1" applyBorder="1" applyAlignment="1" applyProtection="1">
      <alignment vertical="center"/>
      <protection hidden="1"/>
    </xf>
    <xf numFmtId="0" fontId="1" fillId="0" borderId="13" xfId="0" applyFont="1" applyBorder="1" applyAlignment="1" applyProtection="1">
      <alignment vertical="center"/>
      <protection hidden="1"/>
    </xf>
    <xf numFmtId="0" fontId="10" fillId="0" borderId="0" xfId="0" applyFont="1" applyAlignment="1" applyProtection="1">
      <alignment vertical="center"/>
      <protection hidden="1"/>
    </xf>
    <xf numFmtId="0" fontId="10" fillId="0" borderId="0" xfId="0" applyFont="1" applyAlignment="1" applyProtection="1">
      <alignment horizontal="center" vertical="center"/>
      <protection hidden="1"/>
    </xf>
    <xf numFmtId="0" fontId="2" fillId="3" borderId="45" xfId="0" applyFont="1" applyFill="1" applyBorder="1" applyAlignment="1" applyProtection="1">
      <alignment horizontal="center" vertical="center" wrapText="1"/>
      <protection hidden="1"/>
    </xf>
    <xf numFmtId="0" fontId="1" fillId="0" borderId="0" xfId="0" applyFont="1" applyAlignment="1" applyProtection="1">
      <alignment vertical="center" wrapText="1"/>
      <protection hidden="1"/>
    </xf>
    <xf numFmtId="0" fontId="1" fillId="0" borderId="0" xfId="0" applyFont="1" applyAlignment="1" applyProtection="1">
      <alignment wrapText="1"/>
      <protection hidden="1"/>
    </xf>
    <xf numFmtId="49" fontId="3" fillId="0" borderId="13" xfId="0" applyNumberFormat="1" applyFont="1" applyBorder="1" applyAlignment="1" applyProtection="1">
      <alignment horizontal="left" vertical="top"/>
      <protection hidden="1"/>
    </xf>
    <xf numFmtId="49" fontId="1" fillId="0" borderId="13" xfId="0" applyNumberFormat="1" applyFont="1" applyBorder="1" applyAlignment="1" applyProtection="1">
      <alignment horizontal="left" vertical="top"/>
      <protection hidden="1"/>
    </xf>
    <xf numFmtId="49" fontId="1" fillId="0" borderId="36" xfId="0" applyNumberFormat="1" applyFont="1" applyBorder="1" applyAlignment="1" applyProtection="1">
      <alignment horizontal="left" vertical="top"/>
      <protection hidden="1"/>
    </xf>
    <xf numFmtId="49" fontId="5" fillId="0" borderId="3" xfId="0" applyNumberFormat="1" applyFont="1" applyBorder="1" applyAlignment="1" applyProtection="1">
      <alignment horizontal="left" vertical="top"/>
      <protection hidden="1"/>
    </xf>
    <xf numFmtId="0" fontId="3" fillId="0" borderId="11" xfId="0" applyFont="1" applyBorder="1" applyAlignment="1" applyProtection="1">
      <alignment horizontal="left" vertical="center" wrapText="1"/>
      <protection hidden="1"/>
    </xf>
    <xf numFmtId="49" fontId="3" fillId="0" borderId="36" xfId="0" applyNumberFormat="1" applyFont="1" applyBorder="1" applyAlignment="1" applyProtection="1">
      <alignment horizontal="left" vertical="top"/>
      <protection hidden="1"/>
    </xf>
    <xf numFmtId="49" fontId="3" fillId="0" borderId="4" xfId="0" applyNumberFormat="1" applyFont="1" applyBorder="1" applyAlignment="1" applyProtection="1">
      <alignment horizontal="left" vertical="top"/>
      <protection hidden="1"/>
    </xf>
    <xf numFmtId="0" fontId="14" fillId="0" borderId="0" xfId="1" applyFont="1" applyBorder="1" applyAlignment="1" applyProtection="1">
      <alignment horizontal="left" vertical="center" wrapText="1"/>
      <protection hidden="1"/>
    </xf>
    <xf numFmtId="0" fontId="14" fillId="0" borderId="0" xfId="1" applyFont="1" applyBorder="1" applyAlignment="1" applyProtection="1">
      <alignment horizontal="left" vertical="top" wrapText="1"/>
      <protection hidden="1"/>
    </xf>
    <xf numFmtId="164" fontId="2" fillId="0" borderId="36" xfId="0" applyNumberFormat="1" applyFont="1" applyBorder="1" applyAlignment="1" applyProtection="1">
      <alignment horizontal="center" vertical="center"/>
      <protection hidden="1"/>
    </xf>
    <xf numFmtId="0" fontId="2" fillId="0" borderId="0" xfId="0" applyFont="1" applyAlignment="1" applyProtection="1">
      <alignment vertical="top"/>
      <protection hidden="1"/>
    </xf>
    <xf numFmtId="0" fontId="16" fillId="0" borderId="0" xfId="0" applyFont="1" applyAlignment="1" applyProtection="1">
      <alignment vertical="center" wrapText="1"/>
      <protection hidden="1"/>
    </xf>
    <xf numFmtId="0" fontId="4" fillId="0" borderId="1" xfId="0" applyFont="1" applyBorder="1" applyAlignment="1" applyProtection="1">
      <alignment vertical="center"/>
      <protection hidden="1"/>
    </xf>
    <xf numFmtId="49" fontId="12" fillId="0" borderId="0" xfId="0" applyNumberFormat="1" applyFont="1" applyProtection="1">
      <protection hidden="1"/>
    </xf>
    <xf numFmtId="164" fontId="3" fillId="0" borderId="5" xfId="0" applyNumberFormat="1" applyFont="1" applyBorder="1" applyAlignment="1" applyProtection="1">
      <alignment horizontal="center" vertical="center"/>
      <protection hidden="1"/>
    </xf>
    <xf numFmtId="0" fontId="16" fillId="0" borderId="0" xfId="0" applyFont="1" applyAlignment="1" applyProtection="1">
      <alignment horizontal="center" vertical="center" wrapText="1"/>
      <protection hidden="1"/>
    </xf>
    <xf numFmtId="0" fontId="3" fillId="0" borderId="0" xfId="0" applyFont="1" applyAlignment="1" applyProtection="1">
      <alignment vertical="center" wrapText="1"/>
      <protection hidden="1"/>
    </xf>
    <xf numFmtId="0" fontId="10" fillId="0" borderId="0" xfId="0" applyFont="1" applyAlignment="1" applyProtection="1">
      <alignment wrapText="1"/>
      <protection hidden="1"/>
    </xf>
    <xf numFmtId="0" fontId="10" fillId="0" borderId="0" xfId="0" applyFont="1" applyAlignment="1" applyProtection="1">
      <alignment horizontal="left" vertical="top" wrapText="1"/>
      <protection hidden="1"/>
    </xf>
    <xf numFmtId="49" fontId="1" fillId="0" borderId="0" xfId="0" applyNumberFormat="1" applyFont="1" applyAlignment="1" applyProtection="1">
      <alignment horizontal="left" vertical="center" wrapText="1"/>
      <protection hidden="1"/>
    </xf>
    <xf numFmtId="49" fontId="1" fillId="0" borderId="0" xfId="0" applyNumberFormat="1" applyFont="1" applyAlignment="1" applyProtection="1">
      <alignment horizontal="left" vertical="top" wrapText="1"/>
      <protection hidden="1"/>
    </xf>
    <xf numFmtId="164" fontId="13" fillId="2" borderId="13" xfId="0" applyNumberFormat="1" applyFont="1" applyFill="1" applyBorder="1" applyAlignment="1" applyProtection="1">
      <alignment horizontal="center" vertical="center" wrapText="1"/>
      <protection hidden="1"/>
    </xf>
    <xf numFmtId="0" fontId="0" fillId="6" borderId="55" xfId="0" applyFill="1" applyBorder="1" applyAlignment="1" applyProtection="1">
      <alignment vertical="top" wrapText="1"/>
      <protection hidden="1"/>
    </xf>
    <xf numFmtId="0" fontId="7" fillId="6" borderId="56" xfId="0" applyFont="1" applyFill="1" applyBorder="1" applyAlignment="1" applyProtection="1">
      <alignment vertical="top" wrapText="1"/>
      <protection hidden="1"/>
    </xf>
    <xf numFmtId="0" fontId="0" fillId="6" borderId="56" xfId="0" applyFill="1" applyBorder="1" applyAlignment="1" applyProtection="1">
      <alignment vertical="top" wrapText="1"/>
      <protection hidden="1"/>
    </xf>
    <xf numFmtId="49" fontId="17" fillId="6" borderId="56" xfId="0" applyNumberFormat="1" applyFont="1" applyFill="1" applyBorder="1" applyAlignment="1" applyProtection="1">
      <alignment vertical="top" wrapText="1"/>
      <protection hidden="1"/>
    </xf>
    <xf numFmtId="49" fontId="17" fillId="6" borderId="57" xfId="0" applyNumberFormat="1" applyFont="1" applyFill="1" applyBorder="1" applyAlignment="1" applyProtection="1">
      <alignment vertical="top" wrapText="1"/>
      <protection hidden="1"/>
    </xf>
    <xf numFmtId="0" fontId="0" fillId="6" borderId="61" xfId="0" applyFill="1" applyBorder="1" applyAlignment="1" applyProtection="1">
      <alignment vertical="top" wrapText="1"/>
      <protection hidden="1"/>
    </xf>
    <xf numFmtId="0" fontId="7" fillId="6" borderId="48" xfId="0" applyFont="1" applyFill="1" applyBorder="1" applyAlignment="1" applyProtection="1">
      <alignment vertical="top" wrapText="1"/>
      <protection hidden="1"/>
    </xf>
    <xf numFmtId="0" fontId="0" fillId="6" borderId="48" xfId="0" applyFill="1" applyBorder="1" applyAlignment="1" applyProtection="1">
      <alignment vertical="top" wrapText="1"/>
      <protection hidden="1"/>
    </xf>
    <xf numFmtId="49" fontId="17" fillId="6" borderId="48" xfId="0" applyNumberFormat="1" applyFont="1" applyFill="1" applyBorder="1" applyAlignment="1" applyProtection="1">
      <alignment vertical="top" wrapText="1"/>
      <protection hidden="1"/>
    </xf>
    <xf numFmtId="49" fontId="17" fillId="6" borderId="62" xfId="0" applyNumberFormat="1" applyFont="1" applyFill="1" applyBorder="1" applyAlignment="1" applyProtection="1">
      <alignment vertical="top" wrapText="1"/>
      <protection hidden="1"/>
    </xf>
    <xf numFmtId="0" fontId="7" fillId="6" borderId="61" xfId="0" applyFont="1" applyFill="1" applyBorder="1" applyAlignment="1" applyProtection="1">
      <alignment vertical="top" wrapText="1"/>
      <protection hidden="1"/>
    </xf>
    <xf numFmtId="0" fontId="0" fillId="0" borderId="55" xfId="0" applyBorder="1" applyAlignment="1" applyProtection="1">
      <alignment vertical="top" wrapText="1"/>
      <protection hidden="1"/>
    </xf>
    <xf numFmtId="0" fontId="7" fillId="0" borderId="56" xfId="0" applyFont="1" applyBorder="1" applyAlignment="1" applyProtection="1">
      <alignment vertical="top" wrapText="1"/>
      <protection hidden="1"/>
    </xf>
    <xf numFmtId="49" fontId="17" fillId="0" borderId="56" xfId="0" applyNumberFormat="1" applyFont="1" applyBorder="1" applyAlignment="1" applyProtection="1">
      <alignment vertical="top" wrapText="1"/>
      <protection hidden="1"/>
    </xf>
    <xf numFmtId="49" fontId="17" fillId="0" borderId="57" xfId="0" applyNumberFormat="1" applyFont="1" applyBorder="1" applyAlignment="1" applyProtection="1">
      <alignment vertical="top" wrapText="1"/>
      <protection hidden="1"/>
    </xf>
    <xf numFmtId="49" fontId="17" fillId="0" borderId="48" xfId="0" applyNumberFormat="1" applyFont="1" applyBorder="1" applyAlignment="1" applyProtection="1">
      <alignment vertical="top" wrapText="1"/>
      <protection hidden="1"/>
    </xf>
    <xf numFmtId="49" fontId="17" fillId="0" borderId="62" xfId="0" applyNumberFormat="1" applyFont="1" applyBorder="1" applyAlignment="1" applyProtection="1">
      <alignment vertical="top" wrapText="1"/>
      <protection hidden="1"/>
    </xf>
    <xf numFmtId="0" fontId="0" fillId="0" borderId="61" xfId="0" applyBorder="1" applyAlignment="1" applyProtection="1">
      <alignment vertical="top" wrapText="1"/>
      <protection hidden="1"/>
    </xf>
    <xf numFmtId="0" fontId="7" fillId="0" borderId="48" xfId="0" applyFont="1" applyBorder="1" applyAlignment="1" applyProtection="1">
      <alignment vertical="top" wrapText="1"/>
      <protection hidden="1"/>
    </xf>
    <xf numFmtId="0" fontId="0" fillId="0" borderId="48" xfId="0" applyBorder="1" applyAlignment="1" applyProtection="1">
      <alignment vertical="top" wrapText="1"/>
      <protection hidden="1"/>
    </xf>
    <xf numFmtId="49" fontId="18" fillId="6" borderId="57" xfId="0" applyNumberFormat="1" applyFont="1" applyFill="1" applyBorder="1" applyAlignment="1" applyProtection="1">
      <alignment vertical="top" wrapText="1"/>
      <protection hidden="1"/>
    </xf>
    <xf numFmtId="49" fontId="18" fillId="6" borderId="62" xfId="0" applyNumberFormat="1" applyFont="1" applyFill="1" applyBorder="1" applyAlignment="1" applyProtection="1">
      <alignment vertical="top" wrapText="1"/>
      <protection hidden="1"/>
    </xf>
    <xf numFmtId="0" fontId="0" fillId="0" borderId="56" xfId="0" applyBorder="1" applyAlignment="1" applyProtection="1">
      <alignment vertical="top" wrapText="1"/>
      <protection hidden="1"/>
    </xf>
    <xf numFmtId="0" fontId="7" fillId="0" borderId="61" xfId="0" applyFont="1" applyBorder="1" applyAlignment="1" applyProtection="1">
      <alignment vertical="top" wrapText="1"/>
      <protection hidden="1"/>
    </xf>
    <xf numFmtId="0" fontId="0" fillId="6" borderId="75" xfId="0" applyFill="1" applyBorder="1" applyAlignment="1" applyProtection="1">
      <alignment vertical="top" wrapText="1"/>
      <protection hidden="1"/>
    </xf>
    <xf numFmtId="0" fontId="7" fillId="6" borderId="76" xfId="0" applyFont="1" applyFill="1" applyBorder="1" applyAlignment="1" applyProtection="1">
      <alignment vertical="top" wrapText="1"/>
      <protection hidden="1"/>
    </xf>
    <xf numFmtId="0" fontId="0" fillId="6" borderId="76" xfId="0" applyFill="1" applyBorder="1" applyAlignment="1" applyProtection="1">
      <alignment vertical="top" wrapText="1"/>
      <protection hidden="1"/>
    </xf>
    <xf numFmtId="49" fontId="17" fillId="6" borderId="76" xfId="0" applyNumberFormat="1" applyFont="1" applyFill="1" applyBorder="1" applyAlignment="1" applyProtection="1">
      <alignment vertical="top" wrapText="1"/>
      <protection hidden="1"/>
    </xf>
    <xf numFmtId="166" fontId="7" fillId="6" borderId="48" xfId="0" applyNumberFormat="1" applyFont="1" applyFill="1" applyBorder="1" applyAlignment="1" applyProtection="1">
      <alignment vertical="top" wrapText="1"/>
      <protection hidden="1"/>
    </xf>
    <xf numFmtId="0" fontId="0" fillId="0" borderId="75" xfId="0" applyBorder="1" applyAlignment="1" applyProtection="1">
      <alignment vertical="top" wrapText="1"/>
      <protection hidden="1"/>
    </xf>
    <xf numFmtId="0" fontId="7" fillId="0" borderId="76" xfId="0" applyFont="1" applyBorder="1" applyAlignment="1" applyProtection="1">
      <alignment vertical="top" wrapText="1"/>
      <protection hidden="1"/>
    </xf>
    <xf numFmtId="0" fontId="0" fillId="0" borderId="76" xfId="0" applyBorder="1" applyAlignment="1" applyProtection="1">
      <alignment vertical="top" wrapText="1"/>
      <protection hidden="1"/>
    </xf>
    <xf numFmtId="49" fontId="17" fillId="0" borderId="76" xfId="0" applyNumberFormat="1" applyFont="1" applyBorder="1" applyAlignment="1" applyProtection="1">
      <alignment vertical="top" wrapText="1"/>
      <protection hidden="1"/>
    </xf>
    <xf numFmtId="49" fontId="17" fillId="0" borderId="77" xfId="0" applyNumberFormat="1" applyFont="1" applyBorder="1" applyAlignment="1" applyProtection="1">
      <alignment vertical="top" wrapText="1"/>
      <protection hidden="1"/>
    </xf>
    <xf numFmtId="49" fontId="18" fillId="5" borderId="36" xfId="0" applyNumberFormat="1" applyFont="1" applyFill="1" applyBorder="1" applyAlignment="1" applyProtection="1">
      <alignment vertical="top" wrapText="1"/>
      <protection hidden="1"/>
    </xf>
    <xf numFmtId="49" fontId="8" fillId="0" borderId="0" xfId="0" applyNumberFormat="1" applyFont="1" applyAlignment="1" applyProtection="1">
      <alignment vertical="center"/>
      <protection hidden="1"/>
    </xf>
    <xf numFmtId="0" fontId="0" fillId="0" borderId="0" xfId="0" applyAlignment="1" applyProtection="1">
      <alignment vertical="top"/>
      <protection locked="0"/>
    </xf>
    <xf numFmtId="0" fontId="0" fillId="0" borderId="0" xfId="0" applyAlignment="1" applyProtection="1">
      <alignment horizontal="center" vertical="top" wrapText="1"/>
      <protection locked="0"/>
    </xf>
    <xf numFmtId="0" fontId="17" fillId="0" borderId="0" xfId="0" applyFont="1" applyAlignment="1" applyProtection="1">
      <alignment vertical="center"/>
      <protection locked="0"/>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166" fontId="0" fillId="0" borderId="0" xfId="0" applyNumberFormat="1" applyAlignment="1" applyProtection="1">
      <alignment horizontal="center" vertical="top"/>
      <protection locked="0"/>
    </xf>
    <xf numFmtId="0" fontId="0" fillId="5" borderId="0" xfId="0" applyFill="1" applyAlignment="1" applyProtection="1">
      <alignment vertical="top" wrapText="1"/>
      <protection hidden="1"/>
    </xf>
    <xf numFmtId="0" fontId="20" fillId="5" borderId="35" xfId="0" applyFont="1" applyFill="1" applyBorder="1" applyAlignment="1" applyProtection="1">
      <alignment horizontal="center" vertical="center" wrapText="1"/>
      <protection hidden="1"/>
    </xf>
    <xf numFmtId="0" fontId="19" fillId="5" borderId="35" xfId="0" applyFont="1" applyFill="1" applyBorder="1" applyAlignment="1" applyProtection="1">
      <alignment horizontal="center" vertical="center"/>
      <protection hidden="1"/>
    </xf>
    <xf numFmtId="0" fontId="0" fillId="5" borderId="80" xfId="0" applyFill="1" applyBorder="1" applyAlignment="1" applyProtection="1">
      <alignment horizontal="center" vertical="center" wrapText="1"/>
      <protection hidden="1"/>
    </xf>
    <xf numFmtId="0" fontId="0" fillId="5" borderId="79" xfId="0" applyFill="1" applyBorder="1" applyAlignment="1" applyProtection="1">
      <alignment horizontal="center" vertical="center" wrapText="1"/>
      <protection hidden="1"/>
    </xf>
    <xf numFmtId="0" fontId="0" fillId="5" borderId="78" xfId="0" applyFill="1" applyBorder="1" applyAlignment="1" applyProtection="1">
      <alignment horizontal="center" vertical="center" wrapText="1"/>
      <protection hidden="1"/>
    </xf>
    <xf numFmtId="0" fontId="0" fillId="0" borderId="66" xfId="0" applyBorder="1" applyAlignment="1" applyProtection="1">
      <alignment horizontal="center" vertical="top"/>
      <protection hidden="1"/>
    </xf>
    <xf numFmtId="0" fontId="0" fillId="0" borderId="65" xfId="0" applyBorder="1" applyAlignment="1" applyProtection="1">
      <alignment horizontal="center" vertical="top"/>
      <protection hidden="1"/>
    </xf>
    <xf numFmtId="0" fontId="0" fillId="0" borderId="64" xfId="0" applyBorder="1" applyAlignment="1" applyProtection="1">
      <alignment horizontal="center" vertical="top"/>
      <protection hidden="1"/>
    </xf>
    <xf numFmtId="0" fontId="0" fillId="0" borderId="63" xfId="0" applyBorder="1" applyAlignment="1" applyProtection="1">
      <alignment horizontal="center" vertical="top"/>
      <protection hidden="1"/>
    </xf>
    <xf numFmtId="166" fontId="0" fillId="0" borderId="63" xfId="0" applyNumberFormat="1" applyBorder="1" applyAlignment="1" applyProtection="1">
      <alignment horizontal="center" vertical="top"/>
      <protection hidden="1"/>
    </xf>
    <xf numFmtId="0" fontId="0" fillId="0" borderId="60" xfId="0" applyBorder="1" applyAlignment="1" applyProtection="1">
      <alignment horizontal="center" vertical="top"/>
      <protection hidden="1"/>
    </xf>
    <xf numFmtId="0" fontId="0" fillId="0" borderId="59" xfId="0" applyBorder="1" applyAlignment="1" applyProtection="1">
      <alignment horizontal="center" vertical="top"/>
      <protection hidden="1"/>
    </xf>
    <xf numFmtId="0" fontId="0" fillId="0" borderId="58" xfId="0" applyBorder="1" applyAlignment="1" applyProtection="1">
      <alignment horizontal="center" vertical="top"/>
      <protection hidden="1"/>
    </xf>
    <xf numFmtId="0" fontId="0" fillId="0" borderId="52" xfId="0" applyBorder="1" applyAlignment="1" applyProtection="1">
      <alignment horizontal="center" vertical="top"/>
      <protection hidden="1"/>
    </xf>
    <xf numFmtId="166" fontId="0" fillId="0" borderId="52" xfId="0" applyNumberFormat="1" applyBorder="1" applyAlignment="1" applyProtection="1">
      <alignment horizontal="center" vertical="top"/>
      <protection hidden="1"/>
    </xf>
    <xf numFmtId="0" fontId="7" fillId="0" borderId="59" xfId="0" applyFont="1" applyBorder="1" applyAlignment="1" applyProtection="1">
      <alignment horizontal="center" vertical="top"/>
      <protection hidden="1"/>
    </xf>
    <xf numFmtId="0" fontId="7" fillId="0" borderId="58" xfId="0" applyFont="1" applyBorder="1" applyAlignment="1" applyProtection="1">
      <alignment horizontal="center" vertical="top"/>
      <protection hidden="1"/>
    </xf>
    <xf numFmtId="0" fontId="0" fillId="0" borderId="74" xfId="0" applyBorder="1" applyAlignment="1" applyProtection="1">
      <alignment horizontal="center" vertical="top"/>
      <protection hidden="1"/>
    </xf>
    <xf numFmtId="0" fontId="0" fillId="0" borderId="73" xfId="0" applyBorder="1" applyAlignment="1" applyProtection="1">
      <alignment horizontal="center" vertical="top"/>
      <protection hidden="1"/>
    </xf>
    <xf numFmtId="0" fontId="7" fillId="0" borderId="73" xfId="0" applyFont="1" applyBorder="1" applyAlignment="1" applyProtection="1">
      <alignment horizontal="center" vertical="top"/>
      <protection hidden="1"/>
    </xf>
    <xf numFmtId="0" fontId="7" fillId="0" borderId="72" xfId="0" applyFont="1" applyBorder="1" applyAlignment="1" applyProtection="1">
      <alignment horizontal="center" vertical="top"/>
      <protection hidden="1"/>
    </xf>
    <xf numFmtId="0" fontId="0" fillId="0" borderId="71" xfId="0" applyBorder="1" applyAlignment="1" applyProtection="1">
      <alignment horizontal="center" vertical="top"/>
      <protection hidden="1"/>
    </xf>
    <xf numFmtId="166" fontId="0" fillId="0" borderId="71" xfId="0" applyNumberFormat="1" applyBorder="1" applyAlignment="1" applyProtection="1">
      <alignment horizontal="center" vertical="top"/>
      <protection hidden="1"/>
    </xf>
    <xf numFmtId="0" fontId="17" fillId="0" borderId="35" xfId="0" applyFont="1" applyBorder="1" applyAlignment="1" applyProtection="1">
      <alignment horizontal="center" vertical="center"/>
      <protection hidden="1"/>
    </xf>
    <xf numFmtId="166" fontId="17" fillId="0" borderId="35" xfId="0" applyNumberFormat="1" applyFont="1" applyBorder="1" applyAlignment="1" applyProtection="1">
      <alignment horizontal="center" vertical="center"/>
      <protection hidden="1"/>
    </xf>
    <xf numFmtId="0" fontId="0" fillId="6" borderId="66" xfId="0" applyFill="1" applyBorder="1" applyAlignment="1" applyProtection="1">
      <alignment horizontal="center" vertical="top"/>
      <protection hidden="1"/>
    </xf>
    <xf numFmtId="0" fontId="0" fillId="6" borderId="65" xfId="0" applyFill="1" applyBorder="1" applyAlignment="1" applyProtection="1">
      <alignment horizontal="center" vertical="top"/>
      <protection hidden="1"/>
    </xf>
    <xf numFmtId="0" fontId="7" fillId="6" borderId="65" xfId="0" applyFont="1" applyFill="1" applyBorder="1" applyAlignment="1" applyProtection="1">
      <alignment horizontal="center" vertical="top"/>
      <protection hidden="1"/>
    </xf>
    <xf numFmtId="0" fontId="7" fillId="6" borderId="64" xfId="0" applyFont="1" applyFill="1" applyBorder="1" applyAlignment="1" applyProtection="1">
      <alignment horizontal="center" vertical="top"/>
      <protection hidden="1"/>
    </xf>
    <xf numFmtId="0" fontId="0" fillId="6" borderId="63" xfId="0" applyFill="1" applyBorder="1" applyAlignment="1" applyProtection="1">
      <alignment horizontal="center" vertical="top"/>
      <protection hidden="1"/>
    </xf>
    <xf numFmtId="166" fontId="0" fillId="6" borderId="63" xfId="0" applyNumberFormat="1" applyFill="1" applyBorder="1" applyAlignment="1" applyProtection="1">
      <alignment horizontal="center" vertical="top"/>
      <protection hidden="1"/>
    </xf>
    <xf numFmtId="0" fontId="0" fillId="6" borderId="60" xfId="0" applyFill="1" applyBorder="1" applyAlignment="1" applyProtection="1">
      <alignment horizontal="center" vertical="top"/>
      <protection hidden="1"/>
    </xf>
    <xf numFmtId="0" fontId="0" fillId="6" borderId="59" xfId="0" applyFill="1" applyBorder="1" applyAlignment="1" applyProtection="1">
      <alignment horizontal="center" vertical="top"/>
      <protection hidden="1"/>
    </xf>
    <xf numFmtId="0" fontId="7" fillId="6" borderId="59" xfId="0" applyFont="1" applyFill="1" applyBorder="1" applyAlignment="1" applyProtection="1">
      <alignment horizontal="center" vertical="top"/>
      <protection hidden="1"/>
    </xf>
    <xf numFmtId="0" fontId="7" fillId="6" borderId="58" xfId="0" applyFont="1" applyFill="1" applyBorder="1" applyAlignment="1" applyProtection="1">
      <alignment horizontal="center" vertical="top"/>
      <protection hidden="1"/>
    </xf>
    <xf numFmtId="0" fontId="0" fillId="6" borderId="52" xfId="0" applyFill="1" applyBorder="1" applyAlignment="1" applyProtection="1">
      <alignment horizontal="center" vertical="top"/>
      <protection hidden="1"/>
    </xf>
    <xf numFmtId="166" fontId="0" fillId="6" borderId="52" xfId="0" applyNumberFormat="1" applyFill="1" applyBorder="1" applyAlignment="1" applyProtection="1">
      <alignment horizontal="center" vertical="top"/>
      <protection hidden="1"/>
    </xf>
    <xf numFmtId="0" fontId="0" fillId="6" borderId="58" xfId="0" applyFill="1" applyBorder="1" applyAlignment="1" applyProtection="1">
      <alignment horizontal="center" vertical="top"/>
      <protection hidden="1"/>
    </xf>
    <xf numFmtId="49" fontId="0" fillId="6" borderId="58" xfId="0" applyNumberFormat="1" applyFill="1" applyBorder="1" applyAlignment="1" applyProtection="1">
      <alignment horizontal="center" vertical="top" wrapText="1"/>
      <protection hidden="1"/>
    </xf>
    <xf numFmtId="2" fontId="7" fillId="6" borderId="52" xfId="0" applyNumberFormat="1" applyFont="1" applyFill="1" applyBorder="1" applyAlignment="1" applyProtection="1">
      <alignment horizontal="center" vertical="top"/>
      <protection hidden="1"/>
    </xf>
    <xf numFmtId="166" fontId="7" fillId="6" borderId="58" xfId="0" applyNumberFormat="1" applyFont="1" applyFill="1" applyBorder="1" applyAlignment="1" applyProtection="1">
      <alignment horizontal="center" vertical="top"/>
      <protection hidden="1"/>
    </xf>
    <xf numFmtId="166" fontId="7" fillId="6" borderId="52" xfId="0" applyNumberFormat="1" applyFont="1" applyFill="1" applyBorder="1" applyAlignment="1" applyProtection="1">
      <alignment horizontal="center" vertical="top"/>
      <protection hidden="1"/>
    </xf>
    <xf numFmtId="0" fontId="0" fillId="6" borderId="60" xfId="0" applyFill="1" applyBorder="1" applyAlignment="1" applyProtection="1">
      <alignment horizontal="center" vertical="top" wrapText="1"/>
      <protection hidden="1"/>
    </xf>
    <xf numFmtId="0" fontId="0" fillId="6" borderId="59" xfId="0" applyFill="1" applyBorder="1" applyAlignment="1" applyProtection="1">
      <alignment horizontal="center" vertical="top" wrapText="1"/>
      <protection hidden="1"/>
    </xf>
    <xf numFmtId="0" fontId="7" fillId="6" borderId="60" xfId="0" applyFont="1" applyFill="1" applyBorder="1" applyAlignment="1" applyProtection="1">
      <alignment horizontal="center" vertical="top"/>
      <protection hidden="1"/>
    </xf>
    <xf numFmtId="0" fontId="0" fillId="6" borderId="74" xfId="0" applyFill="1" applyBorder="1" applyAlignment="1" applyProtection="1">
      <alignment horizontal="center" vertical="top"/>
      <protection hidden="1"/>
    </xf>
    <xf numFmtId="0" fontId="0" fillId="6" borderId="73" xfId="0" applyFill="1" applyBorder="1" applyAlignment="1" applyProtection="1">
      <alignment horizontal="center" vertical="top"/>
      <protection hidden="1"/>
    </xf>
    <xf numFmtId="166" fontId="7" fillId="6" borderId="72" xfId="0" applyNumberFormat="1" applyFont="1" applyFill="1" applyBorder="1" applyAlignment="1" applyProtection="1">
      <alignment horizontal="center" vertical="top"/>
      <protection hidden="1"/>
    </xf>
    <xf numFmtId="2" fontId="7" fillId="6" borderId="71" xfId="0" applyNumberFormat="1" applyFont="1" applyFill="1" applyBorder="1" applyAlignment="1" applyProtection="1">
      <alignment horizontal="center" vertical="top"/>
      <protection hidden="1"/>
    </xf>
    <xf numFmtId="166" fontId="0" fillId="6" borderId="71" xfId="0" applyNumberFormat="1" applyFill="1" applyBorder="1" applyAlignment="1" applyProtection="1">
      <alignment horizontal="center" vertical="top"/>
      <protection hidden="1"/>
    </xf>
    <xf numFmtId="2" fontId="18" fillId="6" borderId="35" xfId="0" applyNumberFormat="1" applyFont="1" applyFill="1" applyBorder="1" applyAlignment="1" applyProtection="1">
      <alignment horizontal="center" vertical="center"/>
      <protection hidden="1"/>
    </xf>
    <xf numFmtId="0" fontId="17" fillId="6" borderId="35" xfId="0" applyFont="1" applyFill="1" applyBorder="1" applyAlignment="1" applyProtection="1">
      <alignment horizontal="center" vertical="center"/>
      <protection hidden="1"/>
    </xf>
    <xf numFmtId="166" fontId="17" fillId="6" borderId="35" xfId="0" applyNumberFormat="1" applyFont="1" applyFill="1" applyBorder="1" applyAlignment="1" applyProtection="1">
      <alignment horizontal="center" vertical="center"/>
      <protection hidden="1"/>
    </xf>
    <xf numFmtId="166" fontId="7" fillId="0" borderId="64" xfId="0" applyNumberFormat="1" applyFont="1" applyBorder="1" applyAlignment="1" applyProtection="1">
      <alignment horizontal="center" vertical="top"/>
      <protection hidden="1"/>
    </xf>
    <xf numFmtId="2" fontId="7" fillId="0" borderId="63" xfId="0" applyNumberFormat="1" applyFont="1" applyBorder="1" applyAlignment="1" applyProtection="1">
      <alignment horizontal="center" vertical="top"/>
      <protection hidden="1"/>
    </xf>
    <xf numFmtId="166" fontId="7" fillId="0" borderId="58" xfId="0" applyNumberFormat="1" applyFont="1" applyBorder="1" applyAlignment="1" applyProtection="1">
      <alignment horizontal="center" vertical="top"/>
      <protection hidden="1"/>
    </xf>
    <xf numFmtId="2" fontId="7" fillId="0" borderId="52" xfId="0" applyNumberFormat="1" applyFont="1" applyBorder="1" applyAlignment="1" applyProtection="1">
      <alignment horizontal="center" vertical="top"/>
      <protection hidden="1"/>
    </xf>
    <xf numFmtId="49" fontId="0" fillId="0" borderId="58" xfId="0" applyNumberFormat="1" applyBorder="1" applyAlignment="1" applyProtection="1">
      <alignment horizontal="center" vertical="top" wrapText="1"/>
      <protection hidden="1"/>
    </xf>
    <xf numFmtId="49" fontId="0" fillId="0" borderId="60" xfId="0" applyNumberFormat="1" applyBorder="1" applyAlignment="1" applyProtection="1">
      <alignment horizontal="center" vertical="top" wrapText="1"/>
      <protection hidden="1"/>
    </xf>
    <xf numFmtId="49" fontId="0" fillId="0" borderId="59" xfId="0" applyNumberFormat="1" applyBorder="1" applyAlignment="1" applyProtection="1">
      <alignment horizontal="center" vertical="top" wrapText="1"/>
      <protection hidden="1"/>
    </xf>
    <xf numFmtId="0" fontId="0" fillId="0" borderId="59" xfId="0" applyBorder="1" applyAlignment="1" applyProtection="1">
      <alignment vertical="top"/>
      <protection hidden="1"/>
    </xf>
    <xf numFmtId="0" fontId="7" fillId="0" borderId="60" xfId="0" applyFont="1" applyBorder="1" applyAlignment="1" applyProtection="1">
      <alignment horizontal="center" vertical="top"/>
      <protection hidden="1"/>
    </xf>
    <xf numFmtId="166" fontId="7" fillId="0" borderId="52" xfId="0" applyNumberFormat="1" applyFont="1" applyBorder="1" applyAlignment="1" applyProtection="1">
      <alignment horizontal="center" vertical="top"/>
      <protection hidden="1"/>
    </xf>
    <xf numFmtId="0" fontId="0" fillId="0" borderId="60" xfId="0" applyBorder="1" applyAlignment="1" applyProtection="1">
      <alignment horizontal="center" vertical="top" wrapText="1"/>
      <protection hidden="1"/>
    </xf>
    <xf numFmtId="0" fontId="0" fillId="0" borderId="48" xfId="0" applyBorder="1" applyAlignment="1" applyProtection="1">
      <alignment vertical="top"/>
      <protection hidden="1"/>
    </xf>
    <xf numFmtId="0" fontId="0" fillId="0" borderId="56" xfId="0" applyBorder="1" applyAlignment="1" applyProtection="1">
      <alignment vertical="top"/>
      <protection hidden="1"/>
    </xf>
    <xf numFmtId="0" fontId="7" fillId="0" borderId="54" xfId="0" applyFont="1" applyBorder="1" applyAlignment="1" applyProtection="1">
      <alignment horizontal="center" vertical="top"/>
      <protection hidden="1"/>
    </xf>
    <xf numFmtId="0" fontId="7" fillId="0" borderId="53" xfId="0" applyFont="1" applyBorder="1" applyAlignment="1" applyProtection="1">
      <alignment horizontal="center" vertical="top"/>
      <protection hidden="1"/>
    </xf>
    <xf numFmtId="0" fontId="0" fillId="0" borderId="53" xfId="0" applyBorder="1" applyAlignment="1" applyProtection="1">
      <alignment horizontal="center" vertical="top"/>
      <protection hidden="1"/>
    </xf>
    <xf numFmtId="0" fontId="0" fillId="0" borderId="70" xfId="0" applyBorder="1" applyAlignment="1" applyProtection="1">
      <alignment horizontal="center" vertical="top"/>
      <protection hidden="1"/>
    </xf>
    <xf numFmtId="0" fontId="0" fillId="0" borderId="51" xfId="0" applyBorder="1" applyAlignment="1" applyProtection="1">
      <alignment horizontal="center" vertical="top"/>
      <protection hidden="1"/>
    </xf>
    <xf numFmtId="166" fontId="0" fillId="0" borderId="51" xfId="0" applyNumberFormat="1" applyBorder="1" applyAlignment="1" applyProtection="1">
      <alignment horizontal="center" vertical="top"/>
      <protection hidden="1"/>
    </xf>
    <xf numFmtId="2" fontId="18" fillId="0" borderId="35" xfId="0" applyNumberFormat="1" applyFont="1" applyBorder="1" applyAlignment="1" applyProtection="1">
      <alignment horizontal="center" vertical="center"/>
      <protection hidden="1"/>
    </xf>
    <xf numFmtId="49" fontId="0" fillId="6" borderId="64" xfId="0" applyNumberFormat="1" applyFill="1" applyBorder="1" applyAlignment="1" applyProtection="1">
      <alignment horizontal="center" vertical="top" wrapText="1"/>
      <protection hidden="1"/>
    </xf>
    <xf numFmtId="49" fontId="0" fillId="6" borderId="60" xfId="0" applyNumberFormat="1" applyFill="1" applyBorder="1" applyAlignment="1" applyProtection="1">
      <alignment horizontal="center" vertical="top" wrapText="1"/>
      <protection hidden="1"/>
    </xf>
    <xf numFmtId="0" fontId="7" fillId="6" borderId="60" xfId="0" applyFont="1" applyFill="1" applyBorder="1" applyAlignment="1" applyProtection="1">
      <alignment horizontal="center" vertical="top" wrapText="1"/>
      <protection hidden="1"/>
    </xf>
    <xf numFmtId="0" fontId="0" fillId="6" borderId="54" xfId="0" applyFill="1" applyBorder="1" applyAlignment="1" applyProtection="1">
      <alignment horizontal="center" vertical="top"/>
      <protection hidden="1"/>
    </xf>
    <xf numFmtId="0" fontId="0" fillId="6" borderId="53" xfId="0" applyFill="1" applyBorder="1" applyAlignment="1" applyProtection="1">
      <alignment horizontal="center" vertical="top"/>
      <protection hidden="1"/>
    </xf>
    <xf numFmtId="166" fontId="7" fillId="6" borderId="70" xfId="0" applyNumberFormat="1" applyFont="1" applyFill="1" applyBorder="1" applyAlignment="1" applyProtection="1">
      <alignment horizontal="center" vertical="top"/>
      <protection hidden="1"/>
    </xf>
    <xf numFmtId="2" fontId="7" fillId="6" borderId="51" xfId="0" applyNumberFormat="1" applyFont="1" applyFill="1" applyBorder="1" applyAlignment="1" applyProtection="1">
      <alignment horizontal="center" vertical="top"/>
      <protection hidden="1"/>
    </xf>
    <xf numFmtId="0" fontId="0" fillId="6" borderId="51" xfId="0" applyFill="1" applyBorder="1" applyAlignment="1" applyProtection="1">
      <alignment horizontal="center" vertical="top"/>
      <protection hidden="1"/>
    </xf>
    <xf numFmtId="166" fontId="0" fillId="6" borderId="51" xfId="0" applyNumberFormat="1" applyFill="1" applyBorder="1" applyAlignment="1" applyProtection="1">
      <alignment horizontal="center" vertical="top"/>
      <protection hidden="1"/>
    </xf>
    <xf numFmtId="0" fontId="0" fillId="0" borderId="54" xfId="0" applyBorder="1" applyAlignment="1" applyProtection="1">
      <alignment horizontal="center" vertical="top"/>
      <protection hidden="1"/>
    </xf>
    <xf numFmtId="0" fontId="0" fillId="6" borderId="62" xfId="0" applyFill="1" applyBorder="1" applyAlignment="1" applyProtection="1">
      <alignment vertical="top" wrapText="1"/>
      <protection hidden="1"/>
    </xf>
    <xf numFmtId="0" fontId="7" fillId="6" borderId="53" xfId="0" applyFont="1" applyFill="1" applyBorder="1" applyAlignment="1" applyProtection="1">
      <alignment horizontal="center" vertical="top"/>
      <protection hidden="1"/>
    </xf>
    <xf numFmtId="0" fontId="0" fillId="6" borderId="70" xfId="0" applyFill="1" applyBorder="1" applyAlignment="1" applyProtection="1">
      <alignment horizontal="center" vertical="top"/>
      <protection hidden="1"/>
    </xf>
    <xf numFmtId="0" fontId="0" fillId="0" borderId="66" xfId="0" applyBorder="1" applyAlignment="1" applyProtection="1">
      <alignment horizontal="center" vertical="top" wrapText="1"/>
      <protection hidden="1"/>
    </xf>
    <xf numFmtId="166" fontId="7" fillId="0" borderId="70" xfId="0" applyNumberFormat="1" applyFont="1" applyBorder="1" applyAlignment="1" applyProtection="1">
      <alignment horizontal="center" vertical="top"/>
      <protection hidden="1"/>
    </xf>
    <xf numFmtId="2" fontId="7" fillId="0" borderId="51" xfId="0" applyNumberFormat="1" applyFont="1" applyBorder="1" applyAlignment="1" applyProtection="1">
      <alignment horizontal="center" vertical="top"/>
      <protection hidden="1"/>
    </xf>
    <xf numFmtId="0" fontId="7" fillId="0" borderId="0" xfId="0" applyFont="1" applyAlignment="1" applyProtection="1">
      <alignment horizontal="center" vertical="center" wrapText="1"/>
      <protection hidden="1"/>
    </xf>
    <xf numFmtId="0" fontId="20" fillId="0" borderId="13" xfId="0" applyFont="1" applyBorder="1" applyAlignment="1" applyProtection="1">
      <alignment vertical="center" wrapText="1"/>
      <protection hidden="1"/>
    </xf>
    <xf numFmtId="0" fontId="20" fillId="0" borderId="0" xfId="0" applyFont="1" applyAlignment="1" applyProtection="1">
      <alignment vertical="center" wrapText="1"/>
      <protection hidden="1"/>
    </xf>
    <xf numFmtId="0" fontId="21" fillId="0" borderId="0" xfId="0" applyFont="1" applyAlignment="1" applyProtection="1">
      <alignment vertical="center" wrapText="1"/>
      <protection hidden="1"/>
    </xf>
    <xf numFmtId="0" fontId="7" fillId="0" borderId="0" xfId="0" applyFont="1" applyAlignment="1" applyProtection="1">
      <alignment vertical="top"/>
      <protection hidden="1"/>
    </xf>
    <xf numFmtId="0" fontId="7" fillId="0" borderId="6" xfId="0" applyFont="1" applyBorder="1" applyAlignment="1" applyProtection="1">
      <alignment horizontal="center" vertical="center"/>
      <protection hidden="1"/>
    </xf>
    <xf numFmtId="0" fontId="8" fillId="0" borderId="0" xfId="0" applyFont="1" applyAlignment="1" applyProtection="1">
      <alignment horizontal="left"/>
      <protection hidden="1"/>
    </xf>
    <xf numFmtId="0" fontId="8" fillId="0" borderId="0" xfId="0" applyFont="1" applyAlignment="1" applyProtection="1">
      <alignment horizontal="center"/>
      <protection hidden="1"/>
    </xf>
    <xf numFmtId="0" fontId="8" fillId="0" borderId="1" xfId="0" applyFont="1" applyBorder="1" applyAlignment="1" applyProtection="1">
      <alignment horizontal="left"/>
      <protection hidden="1"/>
    </xf>
    <xf numFmtId="0" fontId="8" fillId="0" borderId="2" xfId="0" applyFont="1" applyBorder="1" applyAlignment="1" applyProtection="1">
      <alignment horizontal="left"/>
      <protection hidden="1"/>
    </xf>
    <xf numFmtId="2" fontId="7" fillId="0" borderId="5" xfId="0" applyNumberFormat="1" applyFont="1" applyBorder="1" applyAlignment="1" applyProtection="1">
      <alignment horizontal="center" vertical="center" wrapText="1"/>
      <protection hidden="1"/>
    </xf>
    <xf numFmtId="166" fontId="7" fillId="0" borderId="5" xfId="0" applyNumberFormat="1" applyFont="1" applyBorder="1" applyAlignment="1" applyProtection="1">
      <alignment horizontal="center" vertical="center" wrapText="1"/>
      <protection hidden="1"/>
    </xf>
    <xf numFmtId="166" fontId="8" fillId="0" borderId="0" xfId="0" applyNumberFormat="1" applyFont="1" applyAlignment="1" applyProtection="1">
      <alignment horizontal="center"/>
      <protection hidden="1"/>
    </xf>
    <xf numFmtId="0" fontId="8" fillId="0" borderId="0" xfId="0" applyFont="1" applyProtection="1">
      <protection hidden="1"/>
    </xf>
    <xf numFmtId="0" fontId="8" fillId="0" borderId="1" xfId="0" applyFont="1" applyBorder="1" applyProtection="1">
      <protection hidden="1"/>
    </xf>
    <xf numFmtId="0" fontId="8" fillId="0" borderId="2" xfId="0" applyFont="1" applyBorder="1" applyProtection="1">
      <protection hidden="1"/>
    </xf>
    <xf numFmtId="2" fontId="7" fillId="0" borderId="36" xfId="0" applyNumberFormat="1" applyFont="1" applyBorder="1" applyAlignment="1" applyProtection="1">
      <alignment horizontal="center" vertical="center" wrapText="1"/>
      <protection hidden="1"/>
    </xf>
    <xf numFmtId="166" fontId="7" fillId="0" borderId="36" xfId="0" applyNumberFormat="1" applyFont="1" applyBorder="1" applyAlignment="1" applyProtection="1">
      <alignment horizontal="center" vertical="center" wrapText="1"/>
      <protection hidden="1"/>
    </xf>
    <xf numFmtId="0" fontId="8" fillId="0" borderId="13" xfId="0" applyFont="1" applyBorder="1" applyProtection="1">
      <protection hidden="1"/>
    </xf>
    <xf numFmtId="0" fontId="8" fillId="0" borderId="14" xfId="0" applyFont="1" applyBorder="1" applyProtection="1">
      <protection hidden="1"/>
    </xf>
    <xf numFmtId="0" fontId="8" fillId="0" borderId="6" xfId="0" applyFont="1" applyBorder="1" applyAlignment="1" applyProtection="1">
      <alignment horizontal="center" vertical="center"/>
      <protection hidden="1"/>
    </xf>
    <xf numFmtId="0" fontId="8" fillId="0" borderId="3" xfId="0" applyFont="1" applyBorder="1" applyProtection="1">
      <protection hidden="1"/>
    </xf>
    <xf numFmtId="0" fontId="8" fillId="0" borderId="13" xfId="0" applyFont="1" applyBorder="1" applyAlignment="1" applyProtection="1">
      <alignment horizontal="center"/>
      <protection hidden="1"/>
    </xf>
    <xf numFmtId="0" fontId="8" fillId="0" borderId="0" xfId="0" applyFont="1" applyAlignment="1" applyProtection="1">
      <alignment horizontal="center" vertical="center"/>
      <protection hidden="1"/>
    </xf>
    <xf numFmtId="2" fontId="0" fillId="0" borderId="63" xfId="0" applyNumberFormat="1" applyBorder="1" applyAlignment="1" applyProtection="1">
      <alignment horizontal="center" vertical="top"/>
      <protection hidden="1"/>
    </xf>
    <xf numFmtId="2" fontId="0" fillId="0" borderId="52" xfId="0" applyNumberFormat="1" applyBorder="1" applyAlignment="1" applyProtection="1">
      <alignment horizontal="center" vertical="top"/>
      <protection hidden="1"/>
    </xf>
    <xf numFmtId="2" fontId="7" fillId="0" borderId="71" xfId="0" applyNumberFormat="1" applyFont="1" applyBorder="1" applyAlignment="1" applyProtection="1">
      <alignment horizontal="center" vertical="top"/>
      <protection hidden="1"/>
    </xf>
    <xf numFmtId="2" fontId="7" fillId="6" borderId="63" xfId="0" applyNumberFormat="1" applyFont="1" applyFill="1" applyBorder="1" applyAlignment="1" applyProtection="1">
      <alignment horizontal="center" vertical="top"/>
      <protection hidden="1"/>
    </xf>
    <xf numFmtId="2" fontId="0" fillId="6" borderId="52" xfId="0" applyNumberFormat="1" applyFill="1" applyBorder="1" applyAlignment="1" applyProtection="1">
      <alignment horizontal="center" vertical="top"/>
      <protection hidden="1"/>
    </xf>
    <xf numFmtId="2" fontId="0" fillId="6" borderId="52" xfId="0" applyNumberFormat="1" applyFill="1" applyBorder="1" applyAlignment="1" applyProtection="1">
      <alignment horizontal="center" vertical="top" wrapText="1"/>
      <protection hidden="1"/>
    </xf>
    <xf numFmtId="2" fontId="0" fillId="0" borderId="52" xfId="0" applyNumberFormat="1" applyBorder="1" applyAlignment="1" applyProtection="1">
      <alignment horizontal="center" vertical="top" wrapText="1"/>
      <protection hidden="1"/>
    </xf>
    <xf numFmtId="2" fontId="7" fillId="0" borderId="52" xfId="0" applyNumberFormat="1" applyFont="1" applyBorder="1" applyAlignment="1" applyProtection="1">
      <alignment horizontal="center" vertical="top" wrapText="1"/>
      <protection hidden="1"/>
    </xf>
    <xf numFmtId="2" fontId="0" fillId="6" borderId="63" xfId="0" applyNumberFormat="1" applyFill="1" applyBorder="1" applyAlignment="1" applyProtection="1">
      <alignment horizontal="center" vertical="top" wrapText="1"/>
      <protection hidden="1"/>
    </xf>
    <xf numFmtId="2" fontId="7" fillId="6" borderId="52" xfId="0" applyNumberFormat="1" applyFont="1" applyFill="1" applyBorder="1" applyAlignment="1" applyProtection="1">
      <alignment horizontal="center" vertical="top" wrapText="1"/>
      <protection hidden="1"/>
    </xf>
    <xf numFmtId="2" fontId="0" fillId="0" borderId="63" xfId="0" applyNumberFormat="1" applyBorder="1" applyAlignment="1" applyProtection="1">
      <alignment horizontal="center" vertical="top" wrapText="1"/>
      <protection hidden="1"/>
    </xf>
    <xf numFmtId="2" fontId="0" fillId="0" borderId="0" xfId="0" applyNumberFormat="1" applyAlignment="1" applyProtection="1">
      <alignment horizontal="center" vertical="top"/>
      <protection locked="0"/>
    </xf>
    <xf numFmtId="2" fontId="18" fillId="6" borderId="84" xfId="0" applyNumberFormat="1" applyFont="1" applyFill="1" applyBorder="1" applyAlignment="1" applyProtection="1">
      <alignment horizontal="center" vertical="center"/>
      <protection hidden="1"/>
    </xf>
    <xf numFmtId="0" fontId="17" fillId="6" borderId="84" xfId="0" applyFont="1" applyFill="1" applyBorder="1" applyAlignment="1" applyProtection="1">
      <alignment horizontal="center" vertical="center"/>
      <protection hidden="1"/>
    </xf>
    <xf numFmtId="166" fontId="17" fillId="6" borderId="84" xfId="0" applyNumberFormat="1" applyFont="1" applyFill="1" applyBorder="1" applyAlignment="1" applyProtection="1">
      <alignment horizontal="center" vertical="center"/>
      <protection hidden="1"/>
    </xf>
    <xf numFmtId="2" fontId="18" fillId="5" borderId="88" xfId="0" applyNumberFormat="1" applyFont="1" applyFill="1" applyBorder="1" applyAlignment="1" applyProtection="1">
      <alignment horizontal="center" vertical="center"/>
      <protection hidden="1"/>
    </xf>
    <xf numFmtId="0" fontId="17" fillId="5" borderId="88" xfId="0" applyFont="1" applyFill="1" applyBorder="1" applyAlignment="1" applyProtection="1">
      <alignment horizontal="center" vertical="center"/>
      <protection hidden="1"/>
    </xf>
    <xf numFmtId="166" fontId="17" fillId="5" borderId="88" xfId="0" applyNumberFormat="1" applyFont="1" applyFill="1" applyBorder="1" applyAlignment="1" applyProtection="1">
      <alignment horizontal="center" vertical="center"/>
      <protection hidden="1"/>
    </xf>
    <xf numFmtId="0" fontId="1" fillId="0" borderId="4" xfId="0" applyFont="1" applyBorder="1" applyAlignment="1" applyProtection="1">
      <alignment horizontal="left" vertical="center" wrapText="1"/>
      <protection hidden="1"/>
    </xf>
    <xf numFmtId="0" fontId="1" fillId="0" borderId="3" xfId="0" applyFont="1" applyBorder="1" applyAlignment="1" applyProtection="1">
      <alignment horizontal="left" vertical="center" wrapText="1"/>
      <protection hidden="1"/>
    </xf>
    <xf numFmtId="0" fontId="1" fillId="0" borderId="0" xfId="0" applyFont="1" applyAlignment="1">
      <alignment horizontal="left" vertical="top"/>
    </xf>
    <xf numFmtId="2" fontId="7" fillId="0" borderId="6" xfId="0" applyNumberFormat="1" applyFont="1" applyBorder="1" applyAlignment="1" applyProtection="1">
      <alignment horizontal="center" vertical="center" wrapText="1"/>
      <protection hidden="1"/>
    </xf>
    <xf numFmtId="166" fontId="7" fillId="0" borderId="6" xfId="0" applyNumberFormat="1" applyFont="1" applyBorder="1" applyAlignment="1" applyProtection="1">
      <alignment horizontal="center" vertical="center" wrapText="1"/>
      <protection hidden="1"/>
    </xf>
    <xf numFmtId="0" fontId="8" fillId="0" borderId="11" xfId="0" applyFont="1" applyBorder="1" applyProtection="1">
      <protection hidden="1"/>
    </xf>
    <xf numFmtId="0" fontId="8" fillId="0" borderId="12" xfId="0" applyFont="1" applyBorder="1" applyProtection="1">
      <protection hidden="1"/>
    </xf>
    <xf numFmtId="0" fontId="8" fillId="0" borderId="5" xfId="0" applyFont="1" applyBorder="1" applyAlignment="1" applyProtection="1">
      <alignment horizontal="center" vertical="center"/>
      <protection hidden="1"/>
    </xf>
    <xf numFmtId="0" fontId="18" fillId="0" borderId="1" xfId="0" applyFont="1" applyBorder="1" applyAlignment="1" applyProtection="1">
      <alignment horizontal="right"/>
      <protection hidden="1"/>
    </xf>
    <xf numFmtId="2" fontId="18" fillId="0" borderId="36" xfId="0" applyNumberFormat="1" applyFont="1" applyBorder="1" applyAlignment="1" applyProtection="1">
      <alignment horizontal="center" vertical="center"/>
      <protection hidden="1"/>
    </xf>
    <xf numFmtId="166" fontId="18" fillId="0" borderId="36" xfId="0" applyNumberFormat="1" applyFont="1" applyBorder="1" applyAlignment="1" applyProtection="1">
      <alignment horizontal="center" vertical="center"/>
      <protection hidden="1"/>
    </xf>
    <xf numFmtId="0" fontId="3" fillId="0" borderId="13" xfId="0" applyFont="1" applyBorder="1" applyAlignment="1" applyProtection="1">
      <alignment horizontal="left"/>
      <protection hidden="1"/>
    </xf>
    <xf numFmtId="0" fontId="3" fillId="0" borderId="13" xfId="0" applyFont="1" applyBorder="1" applyProtection="1">
      <protection hidden="1"/>
    </xf>
    <xf numFmtId="0" fontId="5" fillId="7" borderId="0" xfId="0" applyFont="1" applyFill="1" applyAlignment="1" applyProtection="1">
      <alignment horizontal="left" vertical="center"/>
      <protection hidden="1"/>
    </xf>
    <xf numFmtId="1" fontId="3" fillId="0" borderId="4" xfId="0" applyNumberFormat="1" applyFont="1" applyBorder="1" applyAlignment="1" applyProtection="1">
      <alignment horizontal="center" vertical="center"/>
      <protection hidden="1"/>
    </xf>
    <xf numFmtId="0" fontId="4" fillId="0" borderId="1" xfId="0" quotePrefix="1" applyFont="1" applyBorder="1" applyAlignment="1" applyProtection="1">
      <alignment horizontal="right" vertical="center"/>
      <protection hidden="1"/>
    </xf>
    <xf numFmtId="0" fontId="4" fillId="0" borderId="6" xfId="0" applyFont="1" applyBorder="1" applyAlignment="1" applyProtection="1">
      <alignment vertical="center"/>
      <protection hidden="1"/>
    </xf>
    <xf numFmtId="0" fontId="4" fillId="0" borderId="12" xfId="0" applyFont="1" applyBorder="1" applyAlignment="1" applyProtection="1">
      <alignment vertical="center"/>
      <protection hidden="1"/>
    </xf>
    <xf numFmtId="0" fontId="3" fillId="0" borderId="11" xfId="0" applyFont="1" applyBorder="1" applyAlignment="1" applyProtection="1">
      <alignment horizontal="center" vertical="center"/>
      <protection hidden="1"/>
    </xf>
    <xf numFmtId="0" fontId="4" fillId="0" borderId="5" xfId="0" applyFont="1" applyBorder="1" applyAlignment="1" applyProtection="1">
      <alignment vertical="center"/>
      <protection hidden="1"/>
    </xf>
    <xf numFmtId="0" fontId="3" fillId="0" borderId="4" xfId="0" applyFont="1" applyBorder="1" applyAlignment="1" applyProtection="1">
      <alignment horizontal="center" vertical="center"/>
      <protection hidden="1"/>
    </xf>
    <xf numFmtId="0" fontId="3" fillId="0" borderId="2" xfId="0" applyFont="1" applyBorder="1" applyAlignment="1" applyProtection="1">
      <alignment horizontal="center" vertical="center"/>
      <protection hidden="1"/>
    </xf>
    <xf numFmtId="49" fontId="2" fillId="0" borderId="13" xfId="0" applyNumberFormat="1" applyFont="1" applyBorder="1" applyAlignment="1" applyProtection="1">
      <alignment horizontal="center" vertical="center" wrapText="1"/>
      <protection hidden="1"/>
    </xf>
    <xf numFmtId="0" fontId="5" fillId="7" borderId="0" xfId="0" applyFont="1" applyFill="1" applyAlignment="1" applyProtection="1">
      <alignment horizontal="center" vertical="center"/>
      <protection hidden="1"/>
    </xf>
    <xf numFmtId="0" fontId="5" fillId="0" borderId="0" xfId="0" applyFont="1" applyAlignment="1" applyProtection="1">
      <alignment horizontal="center" vertical="center"/>
      <protection hidden="1"/>
    </xf>
    <xf numFmtId="16" fontId="1" fillId="0" borderId="0" xfId="0" quotePrefix="1" applyNumberFormat="1" applyFont="1" applyAlignment="1" applyProtection="1">
      <alignment horizontal="center" vertical="center"/>
      <protection hidden="1"/>
    </xf>
    <xf numFmtId="0" fontId="0" fillId="0" borderId="4" xfId="0" applyBorder="1" applyAlignment="1" applyProtection="1">
      <alignment horizontal="left" vertical="center" wrapText="1"/>
      <protection hidden="1"/>
    </xf>
    <xf numFmtId="0" fontId="0" fillId="0" borderId="3" xfId="0" applyBorder="1" applyAlignment="1" applyProtection="1">
      <alignment horizontal="left" vertical="center" wrapText="1"/>
      <protection hidden="1"/>
    </xf>
    <xf numFmtId="0" fontId="4" fillId="0" borderId="0" xfId="0" applyFont="1" applyAlignment="1" applyProtection="1">
      <alignment horizontal="left" vertical="center" wrapText="1"/>
      <protection hidden="1"/>
    </xf>
    <xf numFmtId="0" fontId="20" fillId="0" borderId="0" xfId="0" applyFont="1" applyAlignment="1" applyProtection="1">
      <alignment horizontal="left" vertical="center" wrapText="1"/>
      <protection hidden="1"/>
    </xf>
    <xf numFmtId="0" fontId="1" fillId="0" borderId="0" xfId="0" quotePrefix="1" applyFont="1" applyAlignment="1" applyProtection="1">
      <alignment horizontal="center" vertical="center"/>
      <protection hidden="1"/>
    </xf>
    <xf numFmtId="0" fontId="3" fillId="0" borderId="3" xfId="0" applyFont="1" applyBorder="1" applyAlignment="1" applyProtection="1">
      <alignment horizontal="center" vertical="center"/>
      <protection hidden="1"/>
    </xf>
    <xf numFmtId="0" fontId="7" fillId="0" borderId="0" xfId="0" applyFont="1" applyAlignment="1" applyProtection="1">
      <alignment horizontal="left" vertical="center" wrapText="1"/>
      <protection hidden="1"/>
    </xf>
    <xf numFmtId="49" fontId="0" fillId="0" borderId="9" xfId="0" applyNumberFormat="1" applyBorder="1" applyAlignment="1" applyProtection="1">
      <alignment horizontal="left" vertical="top"/>
      <protection hidden="1"/>
    </xf>
    <xf numFmtId="49" fontId="0" fillId="0" borderId="10" xfId="0" applyNumberFormat="1" applyBorder="1" applyAlignment="1" applyProtection="1">
      <alignment horizontal="left" vertical="top"/>
      <protection hidden="1"/>
    </xf>
    <xf numFmtId="49" fontId="8" fillId="0" borderId="1" xfId="0" applyNumberFormat="1" applyFont="1" applyBorder="1" applyAlignment="1" applyProtection="1">
      <alignment horizontal="left" vertical="top"/>
      <protection hidden="1"/>
    </xf>
    <xf numFmtId="49" fontId="8" fillId="0" borderId="2" xfId="0" applyNumberFormat="1" applyFont="1" applyBorder="1" applyAlignment="1" applyProtection="1">
      <alignment horizontal="left" vertical="top"/>
      <protection hidden="1"/>
    </xf>
    <xf numFmtId="49" fontId="0" fillId="0" borderId="0" xfId="0" applyNumberFormat="1" applyAlignment="1" applyProtection="1">
      <alignment horizontal="left" vertical="top"/>
      <protection hidden="1"/>
    </xf>
    <xf numFmtId="49" fontId="17" fillId="0" borderId="3" xfId="0" applyNumberFormat="1" applyFont="1" applyBorder="1" applyAlignment="1" applyProtection="1">
      <alignment horizontal="center" vertical="center" wrapText="1"/>
      <protection hidden="1"/>
    </xf>
    <xf numFmtId="49" fontId="0" fillId="0" borderId="14" xfId="0" applyNumberFormat="1" applyBorder="1" applyAlignment="1" applyProtection="1">
      <alignment horizontal="left" vertical="top"/>
      <protection hidden="1"/>
    </xf>
    <xf numFmtId="0" fontId="0" fillId="0" borderId="28" xfId="0" applyBorder="1" applyAlignment="1" applyProtection="1">
      <alignment horizontal="center" vertical="center" wrapText="1"/>
      <protection hidden="1"/>
    </xf>
    <xf numFmtId="0" fontId="0" fillId="0" borderId="0" xfId="0" applyAlignment="1" applyProtection="1">
      <alignment horizontal="left" vertical="top"/>
      <protection hidden="1"/>
    </xf>
    <xf numFmtId="0" fontId="0" fillId="0" borderId="0" xfId="0" applyAlignment="1" applyProtection="1">
      <alignment horizontal="center" vertical="top"/>
      <protection hidden="1"/>
    </xf>
    <xf numFmtId="0" fontId="0" fillId="0" borderId="0" xfId="0" applyProtection="1">
      <protection hidden="1"/>
    </xf>
    <xf numFmtId="49" fontId="0" fillId="0" borderId="4" xfId="0" applyNumberFormat="1" applyBorder="1" applyAlignment="1" applyProtection="1">
      <alignment horizontal="left" vertical="top"/>
      <protection hidden="1"/>
    </xf>
    <xf numFmtId="49" fontId="0" fillId="0" borderId="12" xfId="0" applyNumberFormat="1" applyBorder="1" applyAlignment="1" applyProtection="1">
      <alignment horizontal="left" vertical="top"/>
      <protection hidden="1"/>
    </xf>
    <xf numFmtId="0" fontId="0" fillId="0" borderId="29" xfId="0" applyBorder="1" applyAlignment="1" applyProtection="1">
      <alignment horizontal="center" vertical="center" wrapText="1"/>
      <protection hidden="1"/>
    </xf>
    <xf numFmtId="0" fontId="2" fillId="0" borderId="41" xfId="0" applyFont="1" applyBorder="1" applyAlignment="1" applyProtection="1">
      <alignment horizontal="center" vertical="center" wrapText="1"/>
      <protection locked="0" hidden="1"/>
    </xf>
    <xf numFmtId="0" fontId="2" fillId="0" borderId="3" xfId="0" applyFont="1" applyBorder="1" applyAlignment="1" applyProtection="1">
      <alignment horizontal="center" vertical="center" wrapText="1"/>
      <protection hidden="1"/>
    </xf>
    <xf numFmtId="0" fontId="1" fillId="0" borderId="4" xfId="0" applyFont="1" applyBorder="1" applyAlignment="1" applyProtection="1">
      <alignment horizontal="left" vertical="top"/>
      <protection hidden="1"/>
    </xf>
    <xf numFmtId="0" fontId="9" fillId="0" borderId="1" xfId="1" applyBorder="1" applyAlignment="1" applyProtection="1">
      <alignment horizontal="left" vertical="center" wrapText="1"/>
      <protection hidden="1"/>
    </xf>
    <xf numFmtId="0" fontId="9" fillId="0" borderId="1" xfId="1" quotePrefix="1" applyBorder="1" applyAlignment="1" applyProtection="1">
      <alignment horizontal="left" vertical="center" wrapText="1"/>
      <protection hidden="1"/>
    </xf>
    <xf numFmtId="0" fontId="9" fillId="0" borderId="1" xfId="1" quotePrefix="1" applyBorder="1" applyAlignment="1" applyProtection="1">
      <alignment horizontal="left" vertical="top" wrapText="1"/>
      <protection hidden="1"/>
    </xf>
    <xf numFmtId="164" fontId="17" fillId="0" borderId="36" xfId="0" applyNumberFormat="1" applyFont="1" applyBorder="1" applyAlignment="1" applyProtection="1">
      <alignment horizontal="center" vertical="center"/>
      <protection hidden="1"/>
    </xf>
    <xf numFmtId="0" fontId="1" fillId="0" borderId="1" xfId="0" applyFont="1" applyBorder="1" applyAlignment="1" applyProtection="1">
      <alignment vertical="center" wrapText="1"/>
      <protection hidden="1"/>
    </xf>
    <xf numFmtId="0" fontId="1" fillId="0" borderId="36" xfId="0" applyFont="1" applyBorder="1" applyAlignment="1" applyProtection="1">
      <alignment horizontal="center" vertical="center"/>
      <protection hidden="1"/>
    </xf>
    <xf numFmtId="0" fontId="1" fillId="0" borderId="1" xfId="0" applyFont="1" applyBorder="1" applyAlignment="1" applyProtection="1">
      <alignment wrapText="1"/>
      <protection hidden="1"/>
    </xf>
    <xf numFmtId="0" fontId="1" fillId="0" borderId="14" xfId="0" applyFont="1" applyBorder="1" applyAlignment="1" applyProtection="1">
      <alignment wrapText="1"/>
      <protection hidden="1"/>
    </xf>
    <xf numFmtId="0" fontId="1" fillId="0" borderId="6" xfId="0" applyFont="1" applyBorder="1" applyAlignment="1" applyProtection="1">
      <alignment horizontal="center" vertical="center"/>
      <protection hidden="1"/>
    </xf>
    <xf numFmtId="0" fontId="1" fillId="0" borderId="13" xfId="0" applyFont="1" applyBorder="1" applyProtection="1">
      <protection hidden="1"/>
    </xf>
    <xf numFmtId="0" fontId="11" fillId="0" borderId="0" xfId="0" applyFont="1" applyAlignment="1" applyProtection="1">
      <alignment wrapText="1"/>
      <protection hidden="1"/>
    </xf>
    <xf numFmtId="0" fontId="3" fillId="0" borderId="0" xfId="0" applyFont="1" applyAlignment="1" applyProtection="1">
      <alignment wrapText="1"/>
      <protection hidden="1"/>
    </xf>
    <xf numFmtId="0" fontId="1" fillId="0" borderId="1" xfId="0" applyFont="1" applyBorder="1" applyAlignment="1" applyProtection="1">
      <alignment horizontal="right" vertical="center"/>
      <protection hidden="1"/>
    </xf>
    <xf numFmtId="0" fontId="3" fillId="0" borderId="12" xfId="0" applyFont="1" applyBorder="1" applyAlignment="1" applyProtection="1">
      <alignment horizontal="center" vertical="center"/>
      <protection hidden="1"/>
    </xf>
    <xf numFmtId="0" fontId="3" fillId="0" borderId="1" xfId="0" applyFont="1" applyBorder="1" applyAlignment="1" applyProtection="1">
      <alignment horizontal="center" vertical="center"/>
      <protection hidden="1"/>
    </xf>
    <xf numFmtId="0" fontId="9" fillId="0" borderId="1" xfId="1" quotePrefix="1" applyBorder="1" applyAlignment="1" applyProtection="1">
      <alignment vertical="center" wrapText="1"/>
      <protection hidden="1"/>
    </xf>
    <xf numFmtId="0" fontId="2" fillId="0" borderId="41" xfId="0" applyFont="1" applyBorder="1" applyAlignment="1" applyProtection="1">
      <alignment horizontal="center" vertical="center" wrapText="1"/>
      <protection hidden="1"/>
    </xf>
    <xf numFmtId="0" fontId="1" fillId="0" borderId="11" xfId="0" applyFont="1" applyBorder="1" applyAlignment="1" applyProtection="1">
      <alignment horizontal="right" vertical="center"/>
      <protection hidden="1"/>
    </xf>
    <xf numFmtId="0" fontId="4" fillId="0" borderId="13" xfId="0" applyFont="1" applyBorder="1" applyAlignment="1" applyProtection="1">
      <alignment vertical="center"/>
      <protection hidden="1"/>
    </xf>
    <xf numFmtId="0" fontId="9" fillId="0" borderId="1" xfId="1" quotePrefix="1" applyBorder="1" applyAlignment="1" applyProtection="1">
      <alignment vertical="center" wrapText="1"/>
      <protection hidden="1"/>
    </xf>
    <xf numFmtId="164" fontId="2" fillId="0" borderId="36" xfId="0" applyNumberFormat="1" applyFont="1" applyBorder="1" applyAlignment="1" applyProtection="1">
      <alignment horizontal="center" vertical="center"/>
      <protection hidden="1"/>
    </xf>
    <xf numFmtId="164" fontId="17" fillId="0" borderId="36" xfId="0" applyNumberFormat="1" applyFont="1" applyBorder="1" applyAlignment="1" applyProtection="1">
      <alignment horizontal="center" vertical="center"/>
      <protection hidden="1"/>
    </xf>
    <xf numFmtId="0" fontId="9" fillId="0" borderId="1" xfId="1" quotePrefix="1" applyBorder="1" applyAlignment="1" applyProtection="1">
      <alignment horizontal="left" vertical="center" wrapText="1"/>
      <protection hidden="1"/>
    </xf>
    <xf numFmtId="0" fontId="9" fillId="0" borderId="1" xfId="1" quotePrefix="1" applyBorder="1" applyAlignment="1" applyProtection="1">
      <alignment horizontal="left" vertical="top" wrapText="1"/>
      <protection hidden="1"/>
    </xf>
    <xf numFmtId="0" fontId="9" fillId="0" borderId="0" xfId="1" applyBorder="1" applyAlignment="1" applyProtection="1">
      <alignment vertical="top" wrapText="1"/>
      <protection hidden="1"/>
    </xf>
    <xf numFmtId="0" fontId="9" fillId="0" borderId="1" xfId="1" applyBorder="1" applyAlignment="1" applyProtection="1">
      <alignment vertical="top" wrapText="1"/>
      <protection hidden="1"/>
    </xf>
    <xf numFmtId="0" fontId="9" fillId="0" borderId="14" xfId="1" quotePrefix="1" applyBorder="1" applyAlignment="1" applyProtection="1">
      <alignment vertical="center" wrapText="1"/>
      <protection hidden="1"/>
    </xf>
    <xf numFmtId="164" fontId="2" fillId="0" borderId="6" xfId="0" applyNumberFormat="1" applyFont="1" applyBorder="1" applyAlignment="1" applyProtection="1">
      <alignment horizontal="center" vertical="center"/>
      <protection hidden="1"/>
    </xf>
    <xf numFmtId="0" fontId="9" fillId="0" borderId="0" xfId="1" applyBorder="1" applyAlignment="1" applyProtection="1">
      <alignment vertical="center" wrapText="1"/>
      <protection hidden="1"/>
    </xf>
    <xf numFmtId="0" fontId="9" fillId="0" borderId="1" xfId="1" applyBorder="1" applyAlignment="1" applyProtection="1">
      <alignment vertical="center" wrapText="1"/>
      <protection hidden="1"/>
    </xf>
    <xf numFmtId="0" fontId="15" fillId="0" borderId="5" xfId="1" applyFont="1" applyBorder="1" applyAlignment="1" applyProtection="1">
      <alignment horizontal="left" vertical="center"/>
      <protection hidden="1"/>
    </xf>
    <xf numFmtId="0" fontId="14" fillId="0" borderId="1" xfId="1" applyFont="1" applyBorder="1" applyAlignment="1" applyProtection="1">
      <alignment horizontal="left" vertical="center" wrapText="1"/>
      <protection hidden="1"/>
    </xf>
    <xf numFmtId="0" fontId="14" fillId="0" borderId="36" xfId="1" applyFont="1" applyBorder="1" applyAlignment="1" applyProtection="1">
      <alignment horizontal="left" vertical="center" wrapText="1"/>
      <protection hidden="1"/>
    </xf>
    <xf numFmtId="0" fontId="23" fillId="0" borderId="36" xfId="1" applyFont="1" applyBorder="1" applyAlignment="1" applyProtection="1">
      <alignment horizontal="left" vertical="center"/>
      <protection hidden="1"/>
    </xf>
    <xf numFmtId="0" fontId="23" fillId="0" borderId="0" xfId="1" applyFont="1" applyBorder="1" applyAlignment="1" applyProtection="1">
      <alignment horizontal="left" wrapText="1"/>
      <protection hidden="1"/>
    </xf>
    <xf numFmtId="0" fontId="23" fillId="0" borderId="1" xfId="1" applyFont="1" applyBorder="1" applyAlignment="1" applyProtection="1">
      <alignment horizontal="left" wrapText="1"/>
      <protection hidden="1"/>
    </xf>
    <xf numFmtId="0" fontId="9" fillId="0" borderId="1" xfId="1" applyBorder="1" applyAlignment="1" applyProtection="1">
      <alignment horizontal="left" vertical="center" wrapText="1"/>
      <protection hidden="1"/>
    </xf>
    <xf numFmtId="0" fontId="15" fillId="0" borderId="0" xfId="1" applyFont="1" applyBorder="1" applyAlignment="1" applyProtection="1">
      <alignment horizontal="left" wrapText="1"/>
      <protection hidden="1"/>
    </xf>
    <xf numFmtId="0" fontId="15" fillId="0" borderId="1" xfId="1" applyFont="1" applyBorder="1" applyAlignment="1" applyProtection="1">
      <alignment horizontal="left" wrapText="1"/>
      <protection hidden="1"/>
    </xf>
    <xf numFmtId="49" fontId="13" fillId="2" borderId="39" xfId="0" applyNumberFormat="1" applyFont="1" applyFill="1" applyBorder="1" applyAlignment="1" applyProtection="1">
      <alignment horizontal="left" vertical="center"/>
      <protection hidden="1"/>
    </xf>
    <xf numFmtId="49" fontId="13" fillId="2" borderId="13" xfId="0" applyNumberFormat="1" applyFont="1" applyFill="1" applyBorder="1" applyAlignment="1" applyProtection="1">
      <alignment horizontal="left" vertical="center"/>
      <protection hidden="1"/>
    </xf>
    <xf numFmtId="49" fontId="13" fillId="2" borderId="13" xfId="0" applyNumberFormat="1" applyFont="1" applyFill="1" applyBorder="1" applyAlignment="1" applyProtection="1">
      <alignment horizontal="right" vertical="center"/>
      <protection hidden="1"/>
    </xf>
    <xf numFmtId="0" fontId="2" fillId="3" borderId="35" xfId="0" applyFont="1" applyFill="1" applyBorder="1" applyAlignment="1" applyProtection="1">
      <alignment horizontal="center" vertical="center"/>
      <protection hidden="1"/>
    </xf>
    <xf numFmtId="0" fontId="15" fillId="0" borderId="0" xfId="1" applyFont="1" applyBorder="1" applyAlignment="1" applyProtection="1">
      <alignment horizontal="left" vertical="center" wrapText="1"/>
      <protection hidden="1"/>
    </xf>
    <xf numFmtId="0" fontId="15" fillId="0" borderId="1" xfId="1" applyFont="1" applyBorder="1" applyAlignment="1" applyProtection="1">
      <alignment horizontal="left" vertical="center" wrapText="1"/>
      <protection hidden="1"/>
    </xf>
    <xf numFmtId="0" fontId="9" fillId="0" borderId="1" xfId="1" applyBorder="1" applyAlignment="1" applyProtection="1">
      <alignment horizontal="left" vertical="top" wrapText="1"/>
      <protection hidden="1"/>
    </xf>
    <xf numFmtId="0" fontId="9" fillId="0" borderId="36" xfId="1" applyBorder="1" applyAlignment="1" applyProtection="1">
      <alignment horizontal="left" vertical="top" wrapText="1"/>
      <protection hidden="1"/>
    </xf>
    <xf numFmtId="0" fontId="14" fillId="0" borderId="1" xfId="1" applyFont="1" applyBorder="1" applyAlignment="1" applyProtection="1">
      <alignment horizontal="left" vertical="top" wrapText="1"/>
      <protection hidden="1"/>
    </xf>
    <xf numFmtId="0" fontId="14" fillId="0" borderId="36" xfId="1" applyFont="1" applyBorder="1" applyAlignment="1" applyProtection="1">
      <alignment horizontal="left" vertical="top" wrapText="1"/>
      <protection hidden="1"/>
    </xf>
    <xf numFmtId="0" fontId="14" fillId="0" borderId="5" xfId="1" applyFont="1" applyBorder="1" applyAlignment="1" applyProtection="1">
      <alignment horizontal="left" vertical="center"/>
      <protection hidden="1"/>
    </xf>
    <xf numFmtId="0" fontId="15" fillId="0" borderId="36" xfId="1" applyFont="1" applyBorder="1" applyAlignment="1" applyProtection="1">
      <alignment horizontal="left" vertical="center"/>
      <protection hidden="1"/>
    </xf>
    <xf numFmtId="0" fontId="9" fillId="0" borderId="0" xfId="1" applyBorder="1" applyAlignment="1" applyProtection="1">
      <alignment horizontal="left" vertical="top" wrapText="1"/>
      <protection hidden="1"/>
    </xf>
    <xf numFmtId="0" fontId="1" fillId="0" borderId="44" xfId="0" applyFont="1" applyBorder="1" applyAlignment="1" applyProtection="1">
      <alignment horizontal="left" vertical="center"/>
      <protection hidden="1"/>
    </xf>
    <xf numFmtId="0" fontId="1" fillId="0" borderId="40" xfId="0" applyFont="1" applyBorder="1" applyAlignment="1" applyProtection="1">
      <alignment horizontal="left" vertical="center"/>
      <protection hidden="1"/>
    </xf>
    <xf numFmtId="0" fontId="1" fillId="0" borderId="49" xfId="0" applyFont="1" applyBorder="1" applyAlignment="1" applyProtection="1">
      <alignment horizontal="left" vertical="center"/>
      <protection hidden="1"/>
    </xf>
    <xf numFmtId="0" fontId="4" fillId="0" borderId="4" xfId="0" quotePrefix="1" applyFont="1" applyBorder="1" applyAlignment="1" applyProtection="1">
      <alignment horizontal="left" vertical="center"/>
      <protection hidden="1"/>
    </xf>
    <xf numFmtId="0" fontId="4" fillId="0" borderId="11" xfId="0" quotePrefix="1" applyFont="1" applyBorder="1" applyAlignment="1" applyProtection="1">
      <alignment horizontal="left" vertical="center"/>
      <protection hidden="1"/>
    </xf>
    <xf numFmtId="0" fontId="4" fillId="0" borderId="29" xfId="0" quotePrefix="1" applyFont="1" applyBorder="1" applyAlignment="1" applyProtection="1">
      <alignment horizontal="left" vertical="center"/>
      <protection hidden="1"/>
    </xf>
    <xf numFmtId="0" fontId="4" fillId="0" borderId="3" xfId="0" quotePrefix="1" applyFont="1" applyBorder="1" applyAlignment="1" applyProtection="1">
      <alignment horizontal="left" vertical="center"/>
      <protection hidden="1"/>
    </xf>
    <xf numFmtId="0" fontId="4" fillId="0" borderId="13" xfId="0" quotePrefix="1" applyFont="1" applyBorder="1" applyAlignment="1" applyProtection="1">
      <alignment horizontal="left" vertical="center"/>
      <protection hidden="1"/>
    </xf>
    <xf numFmtId="0" fontId="4" fillId="0" borderId="28" xfId="0" quotePrefix="1" applyFont="1" applyBorder="1" applyAlignment="1" applyProtection="1">
      <alignment horizontal="left" vertical="center"/>
      <protection hidden="1"/>
    </xf>
    <xf numFmtId="0" fontId="0" fillId="0" borderId="26" xfId="0" applyBorder="1" applyAlignment="1" applyProtection="1">
      <alignment horizontal="left" vertical="center" wrapText="1"/>
      <protection hidden="1"/>
    </xf>
    <xf numFmtId="0" fontId="0" fillId="0" borderId="25" xfId="0" applyBorder="1" applyAlignment="1" applyProtection="1">
      <alignment horizontal="left" vertical="center" wrapText="1"/>
      <protection hidden="1"/>
    </xf>
    <xf numFmtId="0" fontId="2" fillId="0" borderId="33" xfId="0" applyFont="1" applyBorder="1" applyAlignment="1" applyProtection="1">
      <alignment horizontal="center" vertical="center" wrapText="1"/>
      <protection locked="0" hidden="1"/>
    </xf>
    <xf numFmtId="0" fontId="2" fillId="0" borderId="34" xfId="0" applyFont="1" applyBorder="1" applyAlignment="1" applyProtection="1">
      <alignment horizontal="center" vertical="center" wrapText="1"/>
      <protection locked="0" hidden="1"/>
    </xf>
    <xf numFmtId="0" fontId="3" fillId="0" borderId="10" xfId="0" applyFont="1" applyBorder="1" applyAlignment="1" applyProtection="1">
      <alignment horizontal="center" vertical="center"/>
      <protection hidden="1"/>
    </xf>
    <xf numFmtId="0" fontId="3" fillId="0" borderId="0" xfId="0" applyFont="1" applyAlignment="1" applyProtection="1">
      <alignment horizontal="center" vertical="center"/>
      <protection hidden="1"/>
    </xf>
    <xf numFmtId="0" fontId="1" fillId="0" borderId="26" xfId="0" applyFont="1" applyBorder="1" applyAlignment="1" applyProtection="1">
      <alignment horizontal="left" vertical="center" wrapText="1"/>
      <protection hidden="1"/>
    </xf>
    <xf numFmtId="0" fontId="1" fillId="0" borderId="25" xfId="0" applyFont="1" applyBorder="1" applyAlignment="1" applyProtection="1">
      <alignment horizontal="left" vertical="center" wrapText="1"/>
      <protection hidden="1"/>
    </xf>
    <xf numFmtId="0" fontId="4" fillId="0" borderId="4" xfId="0" quotePrefix="1" applyFont="1" applyBorder="1" applyAlignment="1" applyProtection="1">
      <alignment horizontal="center" vertical="center"/>
      <protection hidden="1"/>
    </xf>
    <xf numFmtId="0" fontId="4" fillId="0" borderId="3" xfId="0" quotePrefix="1" applyFont="1" applyBorder="1" applyAlignment="1" applyProtection="1">
      <alignment horizontal="center" vertical="center"/>
      <protection hidden="1"/>
    </xf>
    <xf numFmtId="0" fontId="1" fillId="0" borderId="26" xfId="0" applyFont="1" applyBorder="1" applyAlignment="1" applyProtection="1">
      <alignment horizontal="left" vertical="center"/>
      <protection hidden="1"/>
    </xf>
    <xf numFmtId="0" fontId="1" fillId="0" borderId="25" xfId="0" applyFont="1" applyBorder="1" applyAlignment="1" applyProtection="1">
      <alignment horizontal="left" vertical="center"/>
      <protection hidden="1"/>
    </xf>
    <xf numFmtId="49" fontId="1" fillId="0" borderId="44" xfId="0" applyNumberFormat="1" applyFont="1" applyBorder="1" applyAlignment="1" applyProtection="1">
      <alignment horizontal="left" vertical="center"/>
      <protection hidden="1"/>
    </xf>
    <xf numFmtId="49" fontId="1" fillId="0" borderId="40" xfId="0" applyNumberFormat="1" applyFont="1" applyBorder="1" applyAlignment="1" applyProtection="1">
      <alignment horizontal="left" vertical="center"/>
      <protection hidden="1"/>
    </xf>
    <xf numFmtId="49" fontId="1" fillId="0" borderId="49" xfId="0" applyNumberFormat="1" applyFont="1" applyBorder="1" applyAlignment="1" applyProtection="1">
      <alignment horizontal="left" vertical="center"/>
      <protection hidden="1"/>
    </xf>
    <xf numFmtId="49" fontId="13" fillId="2" borderId="7" xfId="0" applyNumberFormat="1" applyFont="1" applyFill="1" applyBorder="1" applyAlignment="1" applyProtection="1">
      <alignment horizontal="left" vertical="center"/>
      <protection hidden="1"/>
    </xf>
    <xf numFmtId="49" fontId="13" fillId="2" borderId="8" xfId="0" applyNumberFormat="1" applyFont="1" applyFill="1" applyBorder="1" applyAlignment="1" applyProtection="1">
      <alignment horizontal="left" vertical="center"/>
      <protection hidden="1"/>
    </xf>
    <xf numFmtId="0" fontId="1" fillId="0" borderId="4" xfId="0" applyFont="1" applyBorder="1" applyAlignment="1" applyProtection="1">
      <alignment horizontal="center" vertical="center"/>
      <protection hidden="1"/>
    </xf>
    <xf numFmtId="0" fontId="1" fillId="0" borderId="3" xfId="0" applyFont="1" applyBorder="1" applyAlignment="1" applyProtection="1">
      <alignment horizontal="center" vertical="center"/>
      <protection hidden="1"/>
    </xf>
    <xf numFmtId="0" fontId="4" fillId="0" borderId="4" xfId="0" quotePrefix="1" applyFont="1" applyBorder="1" applyAlignment="1" applyProtection="1">
      <alignment horizontal="left" vertical="center" wrapText="1"/>
      <protection hidden="1"/>
    </xf>
    <xf numFmtId="0" fontId="4" fillId="0" borderId="11" xfId="0" quotePrefix="1" applyFont="1" applyBorder="1" applyAlignment="1" applyProtection="1">
      <alignment horizontal="left" vertical="center" wrapText="1"/>
      <protection hidden="1"/>
    </xf>
    <xf numFmtId="0" fontId="4" fillId="0" borderId="3" xfId="0" quotePrefix="1" applyFont="1" applyBorder="1" applyAlignment="1" applyProtection="1">
      <alignment horizontal="left" vertical="center" wrapText="1"/>
      <protection hidden="1"/>
    </xf>
    <xf numFmtId="0" fontId="4" fillId="0" borderId="13" xfId="0" quotePrefix="1" applyFont="1" applyBorder="1" applyAlignment="1" applyProtection="1">
      <alignment horizontal="left" vertical="center" wrapText="1"/>
      <protection hidden="1"/>
    </xf>
    <xf numFmtId="0" fontId="2" fillId="0" borderId="21" xfId="0" applyFont="1" applyBorder="1" applyAlignment="1" applyProtection="1">
      <alignment horizontal="left" vertical="center" wrapText="1"/>
      <protection locked="0" hidden="1"/>
    </xf>
    <xf numFmtId="0" fontId="2" fillId="0" borderId="22" xfId="0" applyFont="1" applyBorder="1" applyAlignment="1" applyProtection="1">
      <alignment horizontal="left" vertical="center" wrapText="1"/>
      <protection locked="0" hidden="1"/>
    </xf>
    <xf numFmtId="0" fontId="2" fillId="0" borderId="46" xfId="0" applyFont="1" applyBorder="1" applyAlignment="1" applyProtection="1">
      <alignment horizontal="left" vertical="center" wrapText="1"/>
      <protection locked="0" hidden="1"/>
    </xf>
    <xf numFmtId="0" fontId="2" fillId="0" borderId="47" xfId="0" applyFont="1" applyBorder="1" applyAlignment="1" applyProtection="1">
      <alignment horizontal="left" vertical="center" wrapText="1"/>
      <protection locked="0" hidden="1"/>
    </xf>
    <xf numFmtId="0" fontId="4" fillId="0" borderId="44" xfId="0" applyFont="1" applyBorder="1" applyAlignment="1" applyProtection="1">
      <alignment horizontal="left" vertical="center" wrapText="1"/>
      <protection hidden="1"/>
    </xf>
    <xf numFmtId="0" fontId="4" fillId="0" borderId="40" xfId="0" applyFont="1" applyBorder="1" applyAlignment="1" applyProtection="1">
      <alignment horizontal="left" vertical="center" wrapText="1"/>
      <protection hidden="1"/>
    </xf>
    <xf numFmtId="0" fontId="4" fillId="0" borderId="49" xfId="0" applyFont="1" applyBorder="1" applyAlignment="1" applyProtection="1">
      <alignment horizontal="left" vertical="center" wrapText="1"/>
      <protection hidden="1"/>
    </xf>
    <xf numFmtId="0" fontId="4" fillId="0" borderId="44" xfId="0" applyFont="1" applyBorder="1" applyAlignment="1" applyProtection="1">
      <alignment horizontal="left" vertical="center"/>
      <protection hidden="1"/>
    </xf>
    <xf numFmtId="0" fontId="4" fillId="0" borderId="40" xfId="0" applyFont="1" applyBorder="1" applyAlignment="1" applyProtection="1">
      <alignment horizontal="left" vertical="center"/>
      <protection hidden="1"/>
    </xf>
    <xf numFmtId="0" fontId="4" fillId="0" borderId="49" xfId="0" applyFont="1" applyBorder="1" applyAlignment="1" applyProtection="1">
      <alignment horizontal="left" vertical="center"/>
      <protection hidden="1"/>
    </xf>
    <xf numFmtId="0" fontId="2" fillId="0" borderId="23" xfId="0" applyFont="1" applyBorder="1" applyAlignment="1" applyProtection="1">
      <alignment horizontal="left" vertical="center" wrapText="1"/>
      <protection locked="0" hidden="1"/>
    </xf>
    <xf numFmtId="0" fontId="2" fillId="0" borderId="24" xfId="0" applyFont="1" applyBorder="1" applyAlignment="1" applyProtection="1">
      <alignment horizontal="left" vertical="center" wrapText="1"/>
      <protection locked="0" hidden="1"/>
    </xf>
    <xf numFmtId="0" fontId="4" fillId="0" borderId="4" xfId="0" applyFont="1" applyBorder="1" applyAlignment="1" applyProtection="1">
      <alignment horizontal="left" vertical="center" wrapText="1"/>
      <protection hidden="1"/>
    </xf>
    <xf numFmtId="0" fontId="4" fillId="0" borderId="11" xfId="0" applyFont="1" applyBorder="1" applyAlignment="1" applyProtection="1">
      <alignment horizontal="left" vertical="center" wrapText="1"/>
      <protection hidden="1"/>
    </xf>
    <xf numFmtId="0" fontId="4" fillId="0" borderId="12" xfId="0" applyFont="1" applyBorder="1" applyAlignment="1" applyProtection="1">
      <alignment horizontal="left" vertical="center" wrapText="1"/>
      <protection hidden="1"/>
    </xf>
    <xf numFmtId="0" fontId="4" fillId="0" borderId="3" xfId="0" applyFont="1" applyBorder="1" applyAlignment="1" applyProtection="1">
      <alignment horizontal="left" vertical="center" wrapText="1"/>
      <protection hidden="1"/>
    </xf>
    <xf numFmtId="0" fontId="4" fillId="0" borderId="13" xfId="0" applyFont="1" applyBorder="1" applyAlignment="1" applyProtection="1">
      <alignment horizontal="left" vertical="center" wrapText="1"/>
      <protection hidden="1"/>
    </xf>
    <xf numFmtId="0" fontId="4" fillId="0" borderId="14" xfId="0" applyFont="1" applyBorder="1" applyAlignment="1" applyProtection="1">
      <alignment horizontal="left" vertical="center" wrapText="1"/>
      <protection hidden="1"/>
    </xf>
    <xf numFmtId="0" fontId="1" fillId="0" borderId="33" xfId="0" applyFont="1" applyBorder="1" applyAlignment="1" applyProtection="1">
      <alignment horizontal="center" vertical="center" wrapText="1"/>
      <protection locked="0" hidden="1"/>
    </xf>
    <xf numFmtId="0" fontId="1" fillId="0" borderId="34" xfId="0" applyFont="1" applyBorder="1" applyAlignment="1" applyProtection="1">
      <alignment horizontal="center" vertical="center" wrapText="1"/>
      <protection locked="0" hidden="1"/>
    </xf>
    <xf numFmtId="0" fontId="1" fillId="0" borderId="4" xfId="0" applyFont="1" applyBorder="1" applyAlignment="1" applyProtection="1">
      <alignment horizontal="left" vertical="center" wrapText="1"/>
      <protection hidden="1"/>
    </xf>
    <xf numFmtId="0" fontId="1" fillId="0" borderId="12" xfId="0" applyFont="1" applyBorder="1" applyAlignment="1" applyProtection="1">
      <alignment horizontal="left" vertical="center" wrapText="1"/>
      <protection hidden="1"/>
    </xf>
    <xf numFmtId="0" fontId="1" fillId="0" borderId="3" xfId="0" applyFont="1" applyBorder="1" applyAlignment="1" applyProtection="1">
      <alignment horizontal="left" vertical="center" wrapText="1"/>
      <protection hidden="1"/>
    </xf>
    <xf numFmtId="0" fontId="1" fillId="0" borderId="14" xfId="0" applyFont="1" applyBorder="1" applyAlignment="1" applyProtection="1">
      <alignment horizontal="left" vertical="center" wrapText="1"/>
      <protection hidden="1"/>
    </xf>
    <xf numFmtId="164" fontId="1" fillId="0" borderId="4" xfId="0" applyNumberFormat="1" applyFont="1" applyBorder="1" applyAlignment="1" applyProtection="1">
      <alignment horizontal="center" vertical="center" wrapText="1"/>
      <protection hidden="1"/>
    </xf>
    <xf numFmtId="164" fontId="1" fillId="0" borderId="12" xfId="0" applyNumberFormat="1" applyFont="1" applyBorder="1" applyAlignment="1" applyProtection="1">
      <alignment horizontal="center" vertical="center" wrapText="1"/>
      <protection hidden="1"/>
    </xf>
    <xf numFmtId="164" fontId="1" fillId="0" borderId="3" xfId="0" applyNumberFormat="1" applyFont="1" applyBorder="1" applyAlignment="1" applyProtection="1">
      <alignment horizontal="center" vertical="center" wrapText="1"/>
      <protection hidden="1"/>
    </xf>
    <xf numFmtId="164" fontId="1" fillId="0" borderId="14" xfId="0" applyNumberFormat="1" applyFont="1" applyBorder="1" applyAlignment="1" applyProtection="1">
      <alignment horizontal="center" vertical="center" wrapText="1"/>
      <protection hidden="1"/>
    </xf>
    <xf numFmtId="0" fontId="1" fillId="0" borderId="30" xfId="0" applyFont="1" applyBorder="1" applyAlignment="1" applyProtection="1">
      <alignment horizontal="center" vertical="center" wrapText="1"/>
      <protection locked="0" hidden="1"/>
    </xf>
    <xf numFmtId="0" fontId="1" fillId="0" borderId="27" xfId="0" applyFont="1" applyBorder="1" applyAlignment="1" applyProtection="1">
      <alignment horizontal="center" vertical="center" wrapText="1"/>
      <protection locked="0" hidden="1"/>
    </xf>
    <xf numFmtId="0" fontId="1" fillId="0" borderId="31" xfId="0" quotePrefix="1" applyFont="1" applyBorder="1" applyAlignment="1" applyProtection="1">
      <alignment horizontal="left" vertical="center" wrapText="1"/>
      <protection hidden="1"/>
    </xf>
    <xf numFmtId="0" fontId="1" fillId="0" borderId="19" xfId="0" quotePrefix="1" applyFont="1" applyBorder="1" applyAlignment="1" applyProtection="1">
      <alignment horizontal="left" vertical="center" wrapText="1"/>
      <protection hidden="1"/>
    </xf>
    <xf numFmtId="0" fontId="1" fillId="0" borderId="32" xfId="0" quotePrefix="1" applyFont="1" applyBorder="1" applyAlignment="1" applyProtection="1">
      <alignment horizontal="left" vertical="center" wrapText="1"/>
      <protection hidden="1"/>
    </xf>
    <xf numFmtId="0" fontId="1" fillId="0" borderId="20" xfId="0" quotePrefix="1" applyFont="1" applyBorder="1" applyAlignment="1" applyProtection="1">
      <alignment horizontal="left" vertical="center" wrapText="1"/>
      <protection hidden="1"/>
    </xf>
    <xf numFmtId="0" fontId="0" fillId="0" borderId="4" xfId="0" applyBorder="1" applyAlignment="1" applyProtection="1">
      <alignment horizontal="left" vertical="center" wrapText="1"/>
      <protection hidden="1"/>
    </xf>
    <xf numFmtId="0" fontId="0" fillId="0" borderId="12" xfId="0" applyBorder="1" applyAlignment="1" applyProtection="1">
      <alignment horizontal="left" vertical="center" wrapText="1"/>
      <protection hidden="1"/>
    </xf>
    <xf numFmtId="0" fontId="0" fillId="0" borderId="3" xfId="0" applyBorder="1" applyAlignment="1" applyProtection="1">
      <alignment horizontal="left" vertical="center" wrapText="1"/>
      <protection hidden="1"/>
    </xf>
    <xf numFmtId="0" fontId="0" fillId="0" borderId="14" xfId="0" applyBorder="1" applyAlignment="1" applyProtection="1">
      <alignment horizontal="left" vertical="center" wrapText="1"/>
      <protection hidden="1"/>
    </xf>
    <xf numFmtId="165" fontId="1" fillId="0" borderId="4" xfId="0" applyNumberFormat="1" applyFont="1" applyBorder="1" applyAlignment="1" applyProtection="1">
      <alignment horizontal="center" vertical="center" wrapText="1"/>
      <protection hidden="1"/>
    </xf>
    <xf numFmtId="165" fontId="1" fillId="0" borderId="12" xfId="0" applyNumberFormat="1" applyFont="1" applyBorder="1" applyAlignment="1" applyProtection="1">
      <alignment horizontal="center" vertical="center" wrapText="1"/>
      <protection hidden="1"/>
    </xf>
    <xf numFmtId="165" fontId="1" fillId="0" borderId="3" xfId="0" applyNumberFormat="1" applyFont="1" applyBorder="1" applyAlignment="1" applyProtection="1">
      <alignment horizontal="center" vertical="center" wrapText="1"/>
      <protection hidden="1"/>
    </xf>
    <xf numFmtId="165" fontId="1" fillId="0" borderId="14" xfId="0" applyNumberFormat="1" applyFont="1" applyBorder="1" applyAlignment="1" applyProtection="1">
      <alignment horizontal="center" vertical="center" wrapText="1"/>
      <protection hidden="1"/>
    </xf>
    <xf numFmtId="0" fontId="1" fillId="0" borderId="23" xfId="0" applyFont="1" applyBorder="1" applyAlignment="1" applyProtection="1">
      <alignment horizontal="left" vertical="center" wrapText="1"/>
      <protection locked="0"/>
    </xf>
    <xf numFmtId="0" fontId="1" fillId="0" borderId="43" xfId="0" applyFont="1" applyBorder="1" applyAlignment="1" applyProtection="1">
      <alignment horizontal="left" vertical="center" wrapText="1"/>
      <protection locked="0"/>
    </xf>
    <xf numFmtId="0" fontId="1" fillId="0" borderId="24" xfId="0" applyFont="1" applyBorder="1" applyAlignment="1" applyProtection="1">
      <alignment horizontal="left" vertical="center" wrapText="1"/>
      <protection locked="0"/>
    </xf>
    <xf numFmtId="0" fontId="1" fillId="0" borderId="21" xfId="0" applyFont="1" applyBorder="1" applyAlignment="1" applyProtection="1">
      <alignment horizontal="left" vertical="center" wrapText="1"/>
      <protection locked="0"/>
    </xf>
    <xf numFmtId="0" fontId="1" fillId="0" borderId="42" xfId="0" applyFont="1" applyBorder="1" applyAlignment="1" applyProtection="1">
      <alignment horizontal="left" vertical="center" wrapText="1"/>
      <protection locked="0"/>
    </xf>
    <xf numFmtId="0" fontId="1" fillId="0" borderId="22" xfId="0" applyFont="1" applyBorder="1" applyAlignment="1" applyProtection="1">
      <alignment horizontal="left" vertical="center" wrapText="1"/>
      <protection locked="0"/>
    </xf>
    <xf numFmtId="0" fontId="1" fillId="0" borderId="12" xfId="0" applyFont="1" applyBorder="1" applyAlignment="1" applyProtection="1">
      <alignment horizontal="left" vertical="center"/>
      <protection hidden="1"/>
    </xf>
    <xf numFmtId="0" fontId="1" fillId="0" borderId="3" xfId="0" applyFont="1" applyBorder="1" applyAlignment="1" applyProtection="1">
      <alignment horizontal="left" vertical="center"/>
      <protection hidden="1"/>
    </xf>
    <xf numFmtId="0" fontId="1" fillId="0" borderId="14" xfId="0" applyFont="1" applyBorder="1" applyAlignment="1" applyProtection="1">
      <alignment horizontal="left" vertical="center"/>
      <protection hidden="1"/>
    </xf>
    <xf numFmtId="49" fontId="1" fillId="0" borderId="37" xfId="0" applyNumberFormat="1" applyFont="1" applyBorder="1" applyAlignment="1" applyProtection="1">
      <alignment horizontal="center" vertical="center" wrapText="1"/>
      <protection locked="0"/>
    </xf>
    <xf numFmtId="49" fontId="1" fillId="0" borderId="19" xfId="0" applyNumberFormat="1" applyFont="1" applyBorder="1" applyAlignment="1" applyProtection="1">
      <alignment horizontal="center" vertical="center"/>
      <protection locked="0"/>
    </xf>
    <xf numFmtId="49" fontId="1" fillId="0" borderId="38" xfId="0" applyNumberFormat="1" applyFont="1" applyBorder="1" applyAlignment="1" applyProtection="1">
      <alignment horizontal="center" vertical="center"/>
      <protection locked="0"/>
    </xf>
    <xf numFmtId="49" fontId="1" fillId="0" borderId="20" xfId="0" applyNumberFormat="1" applyFont="1" applyBorder="1" applyAlignment="1" applyProtection="1">
      <alignment horizontal="center" vertical="center"/>
      <protection locked="0"/>
    </xf>
    <xf numFmtId="0" fontId="1" fillId="0" borderId="11" xfId="0" applyFont="1" applyBorder="1" applyAlignment="1" applyProtection="1">
      <alignment horizontal="left" vertical="center" wrapText="1"/>
      <protection hidden="1"/>
    </xf>
    <xf numFmtId="0" fontId="1" fillId="0" borderId="13" xfId="0" applyFont="1" applyBorder="1" applyAlignment="1" applyProtection="1">
      <alignment horizontal="left" vertical="center" wrapText="1"/>
      <protection hidden="1"/>
    </xf>
    <xf numFmtId="0" fontId="0" fillId="0" borderId="12" xfId="0" applyBorder="1" applyAlignment="1" applyProtection="1">
      <alignment horizontal="left" vertical="center"/>
      <protection hidden="1"/>
    </xf>
    <xf numFmtId="0" fontId="0" fillId="0" borderId="3" xfId="0" applyBorder="1" applyAlignment="1" applyProtection="1">
      <alignment horizontal="left" vertical="center"/>
      <protection hidden="1"/>
    </xf>
    <xf numFmtId="0" fontId="0" fillId="0" borderId="14" xfId="0" applyBorder="1" applyAlignment="1" applyProtection="1">
      <alignment horizontal="left" vertical="center"/>
      <protection hidden="1"/>
    </xf>
    <xf numFmtId="0" fontId="0" fillId="0" borderId="30" xfId="0" applyBorder="1" applyAlignment="1" applyProtection="1">
      <alignment horizontal="center" vertical="center" wrapText="1"/>
      <protection locked="0" hidden="1"/>
    </xf>
    <xf numFmtId="0" fontId="0" fillId="0" borderId="27" xfId="0" applyBorder="1" applyAlignment="1" applyProtection="1">
      <alignment horizontal="center" vertical="center" wrapText="1"/>
      <protection locked="0" hidden="1"/>
    </xf>
    <xf numFmtId="49" fontId="2" fillId="3" borderId="4" xfId="0" applyNumberFormat="1" applyFont="1" applyFill="1" applyBorder="1" applyAlignment="1" applyProtection="1">
      <alignment horizontal="left" vertical="center" wrapText="1"/>
      <protection hidden="1"/>
    </xf>
    <xf numFmtId="49" fontId="2" fillId="3" borderId="11" xfId="0" applyNumberFormat="1" applyFont="1" applyFill="1" applyBorder="1" applyAlignment="1" applyProtection="1">
      <alignment horizontal="left" vertical="center" wrapText="1"/>
      <protection hidden="1"/>
    </xf>
    <xf numFmtId="49" fontId="2" fillId="3" borderId="12" xfId="0" applyNumberFormat="1" applyFont="1" applyFill="1" applyBorder="1" applyAlignment="1" applyProtection="1">
      <alignment horizontal="left" vertical="center" wrapText="1"/>
      <protection hidden="1"/>
    </xf>
    <xf numFmtId="49" fontId="2" fillId="3" borderId="3" xfId="0" applyNumberFormat="1" applyFont="1" applyFill="1" applyBorder="1" applyAlignment="1" applyProtection="1">
      <alignment horizontal="left" vertical="center" wrapText="1"/>
      <protection hidden="1"/>
    </xf>
    <xf numFmtId="49" fontId="2" fillId="3" borderId="13" xfId="0" applyNumberFormat="1" applyFont="1" applyFill="1" applyBorder="1" applyAlignment="1" applyProtection="1">
      <alignment horizontal="left" vertical="center" wrapText="1"/>
      <protection hidden="1"/>
    </xf>
    <xf numFmtId="49" fontId="2" fillId="3" borderId="14" xfId="0" applyNumberFormat="1" applyFont="1" applyFill="1" applyBorder="1" applyAlignment="1" applyProtection="1">
      <alignment horizontal="left" vertical="center" wrapText="1"/>
      <protection hidden="1"/>
    </xf>
    <xf numFmtId="49" fontId="2" fillId="4" borderId="44" xfId="0" applyNumberFormat="1" applyFont="1" applyFill="1" applyBorder="1" applyAlignment="1" applyProtection="1">
      <alignment horizontal="left" vertical="center" wrapText="1"/>
      <protection hidden="1"/>
    </xf>
    <xf numFmtId="49" fontId="2" fillId="4" borderId="40" xfId="0" applyNumberFormat="1" applyFont="1" applyFill="1" applyBorder="1" applyAlignment="1" applyProtection="1">
      <alignment horizontal="left" vertical="center" wrapText="1"/>
      <protection hidden="1"/>
    </xf>
    <xf numFmtId="49" fontId="2" fillId="4" borderId="45" xfId="0" applyNumberFormat="1" applyFont="1" applyFill="1" applyBorder="1" applyAlignment="1" applyProtection="1">
      <alignment horizontal="left" vertical="center" wrapText="1"/>
      <protection hidden="1"/>
    </xf>
    <xf numFmtId="49" fontId="2" fillId="8" borderId="44" xfId="0" applyNumberFormat="1" applyFont="1" applyFill="1" applyBorder="1" applyAlignment="1" applyProtection="1">
      <alignment horizontal="left" vertical="center" wrapText="1"/>
      <protection hidden="1"/>
    </xf>
    <xf numFmtId="49" fontId="2" fillId="8" borderId="40" xfId="0" applyNumberFormat="1" applyFont="1" applyFill="1" applyBorder="1" applyAlignment="1" applyProtection="1">
      <alignment horizontal="left" vertical="center" wrapText="1"/>
      <protection hidden="1"/>
    </xf>
    <xf numFmtId="49" fontId="2" fillId="8" borderId="45" xfId="0" applyNumberFormat="1" applyFont="1" applyFill="1" applyBorder="1" applyAlignment="1" applyProtection="1">
      <alignment horizontal="left" vertical="center" wrapText="1"/>
      <protection hidden="1"/>
    </xf>
    <xf numFmtId="49" fontId="13" fillId="2" borderId="44" xfId="0" applyNumberFormat="1" applyFont="1" applyFill="1" applyBorder="1" applyAlignment="1" applyProtection="1">
      <alignment horizontal="left" vertical="center"/>
      <protection hidden="1"/>
    </xf>
    <xf numFmtId="49" fontId="13" fillId="2" borderId="40" xfId="0" applyNumberFormat="1" applyFont="1" applyFill="1" applyBorder="1" applyAlignment="1" applyProtection="1">
      <alignment horizontal="left" vertical="center"/>
      <protection hidden="1"/>
    </xf>
    <xf numFmtId="49" fontId="13" fillId="2" borderId="45" xfId="0" applyNumberFormat="1" applyFont="1" applyFill="1" applyBorder="1" applyAlignment="1" applyProtection="1">
      <alignment horizontal="left" vertical="center"/>
      <protection hidden="1"/>
    </xf>
    <xf numFmtId="49" fontId="2" fillId="4" borderId="4" xfId="0" applyNumberFormat="1" applyFont="1" applyFill="1" applyBorder="1" applyAlignment="1" applyProtection="1">
      <alignment horizontal="left" vertical="center"/>
      <protection hidden="1"/>
    </xf>
    <xf numFmtId="49" fontId="2" fillId="4" borderId="11" xfId="0" applyNumberFormat="1" applyFont="1" applyFill="1" applyBorder="1" applyAlignment="1" applyProtection="1">
      <alignment horizontal="left" vertical="center"/>
      <protection hidden="1"/>
    </xf>
    <xf numFmtId="49" fontId="2" fillId="4" borderId="12" xfId="0" applyNumberFormat="1" applyFont="1" applyFill="1" applyBorder="1" applyAlignment="1" applyProtection="1">
      <alignment horizontal="left" vertical="center"/>
      <protection hidden="1"/>
    </xf>
    <xf numFmtId="49" fontId="2" fillId="4" borderId="3" xfId="0" applyNumberFormat="1" applyFont="1" applyFill="1" applyBorder="1" applyAlignment="1" applyProtection="1">
      <alignment horizontal="left" vertical="center"/>
      <protection hidden="1"/>
    </xf>
    <xf numFmtId="49" fontId="2" fillId="4" borderId="13" xfId="0" applyNumberFormat="1" applyFont="1" applyFill="1" applyBorder="1" applyAlignment="1" applyProtection="1">
      <alignment horizontal="left" vertical="center"/>
      <protection hidden="1"/>
    </xf>
    <xf numFmtId="49" fontId="2" fillId="4" borderId="14" xfId="0" applyNumberFormat="1" applyFont="1" applyFill="1" applyBorder="1" applyAlignment="1" applyProtection="1">
      <alignment horizontal="left" vertical="center"/>
      <protection hidden="1"/>
    </xf>
    <xf numFmtId="49" fontId="6" fillId="3" borderId="4" xfId="0" applyNumberFormat="1" applyFont="1" applyFill="1" applyBorder="1" applyAlignment="1" applyProtection="1">
      <alignment horizontal="left" vertical="center" wrapText="1"/>
      <protection hidden="1"/>
    </xf>
    <xf numFmtId="49" fontId="6" fillId="3" borderId="11" xfId="0" applyNumberFormat="1" applyFont="1" applyFill="1" applyBorder="1" applyAlignment="1" applyProtection="1">
      <alignment horizontal="left" vertical="center" wrapText="1"/>
      <protection hidden="1"/>
    </xf>
    <xf numFmtId="49" fontId="6" fillId="3" borderId="12" xfId="0" applyNumberFormat="1" applyFont="1" applyFill="1" applyBorder="1" applyAlignment="1" applyProtection="1">
      <alignment horizontal="left" vertical="center" wrapText="1"/>
      <protection hidden="1"/>
    </xf>
    <xf numFmtId="49" fontId="6" fillId="3" borderId="3" xfId="0" applyNumberFormat="1" applyFont="1" applyFill="1" applyBorder="1" applyAlignment="1" applyProtection="1">
      <alignment horizontal="left" vertical="center" wrapText="1"/>
      <protection hidden="1"/>
    </xf>
    <xf numFmtId="49" fontId="6" fillId="3" borderId="13" xfId="0" applyNumberFormat="1" applyFont="1" applyFill="1" applyBorder="1" applyAlignment="1" applyProtection="1">
      <alignment horizontal="left" vertical="center" wrapText="1"/>
      <protection hidden="1"/>
    </xf>
    <xf numFmtId="49" fontId="6" fillId="3" borderId="14" xfId="0" applyNumberFormat="1" applyFont="1" applyFill="1" applyBorder="1" applyAlignment="1" applyProtection="1">
      <alignment horizontal="left" vertical="center" wrapText="1"/>
      <protection hidden="1"/>
    </xf>
    <xf numFmtId="49" fontId="2" fillId="3" borderId="4" xfId="0" applyNumberFormat="1" applyFont="1" applyFill="1" applyBorder="1" applyAlignment="1" applyProtection="1">
      <alignment horizontal="left" vertical="center"/>
      <protection hidden="1"/>
    </xf>
    <xf numFmtId="49" fontId="2" fillId="3" borderId="11" xfId="0" applyNumberFormat="1" applyFont="1" applyFill="1" applyBorder="1" applyAlignment="1" applyProtection="1">
      <alignment horizontal="left" vertical="center"/>
      <protection hidden="1"/>
    </xf>
    <xf numFmtId="49" fontId="2" fillId="3" borderId="12" xfId="0" applyNumberFormat="1" applyFont="1" applyFill="1" applyBorder="1" applyAlignment="1" applyProtection="1">
      <alignment horizontal="left" vertical="center"/>
      <protection hidden="1"/>
    </xf>
    <xf numFmtId="49" fontId="2" fillId="3" borderId="3" xfId="0" applyNumberFormat="1" applyFont="1" applyFill="1" applyBorder="1" applyAlignment="1" applyProtection="1">
      <alignment horizontal="left" vertical="center"/>
      <protection hidden="1"/>
    </xf>
    <xf numFmtId="49" fontId="2" fillId="3" borderId="13" xfId="0" applyNumberFormat="1" applyFont="1" applyFill="1" applyBorder="1" applyAlignment="1" applyProtection="1">
      <alignment horizontal="left" vertical="center"/>
      <protection hidden="1"/>
    </xf>
    <xf numFmtId="49" fontId="2" fillId="3" borderId="14" xfId="0" applyNumberFormat="1" applyFont="1" applyFill="1" applyBorder="1" applyAlignment="1" applyProtection="1">
      <alignment horizontal="left" vertical="center"/>
      <protection hidden="1"/>
    </xf>
    <xf numFmtId="0" fontId="1" fillId="0" borderId="44" xfId="0" applyFont="1" applyBorder="1" applyAlignment="1" applyProtection="1">
      <alignment horizontal="left" vertical="center" wrapText="1"/>
      <protection hidden="1"/>
    </xf>
    <xf numFmtId="0" fontId="1" fillId="0" borderId="40" xfId="0" applyFont="1" applyBorder="1" applyAlignment="1" applyProtection="1">
      <alignment horizontal="left" vertical="center" wrapText="1"/>
      <protection hidden="1"/>
    </xf>
    <xf numFmtId="0" fontId="1" fillId="0" borderId="45" xfId="0" applyFont="1" applyBorder="1" applyAlignment="1" applyProtection="1">
      <alignment horizontal="left" vertical="center" wrapText="1"/>
      <protection hidden="1"/>
    </xf>
    <xf numFmtId="0" fontId="1" fillId="0" borderId="44" xfId="0" quotePrefix="1" applyFont="1" applyBorder="1" applyAlignment="1" applyProtection="1">
      <alignment horizontal="left" vertical="center" wrapText="1"/>
      <protection hidden="1"/>
    </xf>
    <xf numFmtId="0" fontId="1" fillId="0" borderId="4" xfId="0" quotePrefix="1" applyFont="1" applyBorder="1" applyAlignment="1" applyProtection="1">
      <alignment horizontal="left" vertical="center" wrapText="1"/>
      <protection hidden="1"/>
    </xf>
    <xf numFmtId="0" fontId="1" fillId="0" borderId="35" xfId="0" quotePrefix="1" applyFont="1" applyBorder="1" applyAlignment="1" applyProtection="1">
      <alignment horizontal="left" vertical="center" wrapText="1"/>
      <protection hidden="1"/>
    </xf>
    <xf numFmtId="0" fontId="1" fillId="0" borderId="35" xfId="0" applyFont="1" applyBorder="1" applyAlignment="1" applyProtection="1">
      <alignment horizontal="left" vertical="center" wrapText="1"/>
      <protection hidden="1"/>
    </xf>
    <xf numFmtId="0" fontId="17" fillId="6" borderId="81" xfId="0" applyFont="1" applyFill="1" applyBorder="1" applyAlignment="1" applyProtection="1">
      <alignment horizontal="right" vertical="center" wrapText="1"/>
      <protection hidden="1"/>
    </xf>
    <xf numFmtId="0" fontId="17" fillId="6" borderId="82" xfId="0" applyFont="1" applyFill="1" applyBorder="1" applyAlignment="1" applyProtection="1">
      <alignment horizontal="right" vertical="center" wrapText="1"/>
      <protection hidden="1"/>
    </xf>
    <xf numFmtId="0" fontId="17" fillId="6" borderId="83" xfId="0" applyFont="1" applyFill="1" applyBorder="1" applyAlignment="1" applyProtection="1">
      <alignment horizontal="right" vertical="center" wrapText="1"/>
      <protection hidden="1"/>
    </xf>
    <xf numFmtId="0" fontId="17" fillId="5" borderId="85" xfId="0" applyFont="1" applyFill="1" applyBorder="1" applyAlignment="1" applyProtection="1">
      <alignment horizontal="right" vertical="center" wrapText="1"/>
      <protection hidden="1"/>
    </xf>
    <xf numFmtId="0" fontId="17" fillId="5" borderId="86" xfId="0" applyFont="1" applyFill="1" applyBorder="1" applyAlignment="1" applyProtection="1">
      <alignment horizontal="right" vertical="center" wrapText="1"/>
      <protection hidden="1"/>
    </xf>
    <xf numFmtId="0" fontId="17" fillId="5" borderId="87" xfId="0" applyFont="1" applyFill="1" applyBorder="1" applyAlignment="1" applyProtection="1">
      <alignment horizontal="right" vertical="center" wrapText="1"/>
      <protection hidden="1"/>
    </xf>
    <xf numFmtId="0" fontId="17" fillId="6" borderId="48" xfId="0" applyFont="1" applyFill="1" applyBorder="1" applyAlignment="1" applyProtection="1">
      <alignment horizontal="left" vertical="top" wrapText="1"/>
      <protection hidden="1"/>
    </xf>
    <xf numFmtId="0" fontId="17" fillId="6" borderId="61" xfId="0" applyFont="1" applyFill="1" applyBorder="1" applyAlignment="1" applyProtection="1">
      <alignment horizontal="left" vertical="top" wrapText="1"/>
      <protection hidden="1"/>
    </xf>
    <xf numFmtId="0" fontId="7" fillId="5" borderId="0" xfId="0" applyFont="1" applyFill="1" applyAlignment="1" applyProtection="1">
      <alignment horizontal="center" vertical="center" wrapText="1"/>
      <protection hidden="1"/>
    </xf>
    <xf numFmtId="0" fontId="7" fillId="5" borderId="13" xfId="0" applyFont="1" applyFill="1" applyBorder="1" applyAlignment="1" applyProtection="1">
      <alignment horizontal="center" vertical="center" wrapText="1"/>
      <protection hidden="1"/>
    </xf>
    <xf numFmtId="2" fontId="0" fillId="5" borderId="5" xfId="0" applyNumberFormat="1" applyFill="1" applyBorder="1" applyAlignment="1" applyProtection="1">
      <alignment horizontal="center" vertical="center" wrapText="1"/>
      <protection hidden="1"/>
    </xf>
    <xf numFmtId="2" fontId="0" fillId="5" borderId="6" xfId="0" applyNumberFormat="1" applyFill="1" applyBorder="1" applyAlignment="1" applyProtection="1">
      <alignment horizontal="center" vertical="center" wrapText="1"/>
      <protection hidden="1"/>
    </xf>
    <xf numFmtId="0" fontId="17" fillId="0" borderId="44" xfId="0" applyFont="1" applyBorder="1" applyAlignment="1" applyProtection="1">
      <alignment horizontal="right" vertical="center" wrapText="1"/>
      <protection hidden="1"/>
    </xf>
    <xf numFmtId="0" fontId="17" fillId="0" borderId="40" xfId="0" applyFont="1" applyBorder="1" applyAlignment="1" applyProtection="1">
      <alignment horizontal="right" vertical="center" wrapText="1"/>
      <protection hidden="1"/>
    </xf>
    <xf numFmtId="0" fontId="17" fillId="0" borderId="45" xfId="0" applyFont="1" applyBorder="1" applyAlignment="1" applyProtection="1">
      <alignment horizontal="right" vertical="center" wrapText="1"/>
      <protection hidden="1"/>
    </xf>
    <xf numFmtId="0" fontId="17" fillId="0" borderId="48" xfId="0" applyFont="1" applyBorder="1" applyAlignment="1" applyProtection="1">
      <alignment horizontal="left" vertical="top" wrapText="1"/>
      <protection hidden="1"/>
    </xf>
    <xf numFmtId="0" fontId="17" fillId="0" borderId="61" xfId="0" applyFont="1" applyBorder="1" applyAlignment="1" applyProtection="1">
      <alignment horizontal="left" vertical="top" wrapText="1"/>
      <protection hidden="1"/>
    </xf>
    <xf numFmtId="49" fontId="18" fillId="6" borderId="69" xfId="0" applyNumberFormat="1" applyFont="1" applyFill="1" applyBorder="1" applyAlignment="1" applyProtection="1">
      <alignment horizontal="left" vertical="top" wrapText="1"/>
      <protection hidden="1"/>
    </xf>
    <xf numFmtId="49" fontId="18" fillId="6" borderId="68" xfId="0" applyNumberFormat="1" applyFont="1" applyFill="1" applyBorder="1" applyAlignment="1" applyProtection="1">
      <alignment horizontal="left" vertical="top" wrapText="1"/>
      <protection hidden="1"/>
    </xf>
    <xf numFmtId="49" fontId="18" fillId="6" borderId="67" xfId="0" applyNumberFormat="1" applyFont="1" applyFill="1" applyBorder="1" applyAlignment="1" applyProtection="1">
      <alignment horizontal="left" vertical="top" wrapText="1"/>
      <protection hidden="1"/>
    </xf>
    <xf numFmtId="49" fontId="17" fillId="6" borderId="48" xfId="0" applyNumberFormat="1" applyFont="1" applyFill="1" applyBorder="1" applyAlignment="1" applyProtection="1">
      <alignment horizontal="left" vertical="top" wrapText="1"/>
      <protection hidden="1"/>
    </xf>
    <xf numFmtId="49" fontId="17" fillId="6" borderId="61" xfId="0" applyNumberFormat="1" applyFont="1" applyFill="1" applyBorder="1" applyAlignment="1" applyProtection="1">
      <alignment horizontal="left" vertical="top" wrapText="1"/>
      <protection hidden="1"/>
    </xf>
    <xf numFmtId="49" fontId="17" fillId="0" borderId="69" xfId="0" applyNumberFormat="1" applyFont="1" applyBorder="1" applyAlignment="1" applyProtection="1">
      <alignment horizontal="left" vertical="top" wrapText="1"/>
      <protection hidden="1"/>
    </xf>
    <xf numFmtId="49" fontId="17" fillId="0" borderId="68" xfId="0" applyNumberFormat="1" applyFont="1" applyBorder="1" applyAlignment="1" applyProtection="1">
      <alignment horizontal="left" vertical="top" wrapText="1"/>
      <protection hidden="1"/>
    </xf>
    <xf numFmtId="49" fontId="17" fillId="0" borderId="67" xfId="0" applyNumberFormat="1" applyFont="1" applyBorder="1" applyAlignment="1" applyProtection="1">
      <alignment horizontal="left" vertical="top" wrapText="1"/>
      <protection hidden="1"/>
    </xf>
    <xf numFmtId="49" fontId="17" fillId="0" borderId="48" xfId="0" applyNumberFormat="1" applyFont="1" applyBorder="1" applyAlignment="1" applyProtection="1">
      <alignment horizontal="left" vertical="top" wrapText="1"/>
      <protection hidden="1"/>
    </xf>
    <xf numFmtId="49" fontId="17" fillId="0" borderId="61" xfId="0" applyNumberFormat="1" applyFont="1" applyBorder="1" applyAlignment="1" applyProtection="1">
      <alignment horizontal="left" vertical="top" wrapText="1"/>
      <protection hidden="1"/>
    </xf>
    <xf numFmtId="0" fontId="0" fillId="5" borderId="36" xfId="0" applyFill="1" applyBorder="1" applyAlignment="1" applyProtection="1">
      <alignment horizontal="center" vertical="center" wrapText="1"/>
      <protection hidden="1"/>
    </xf>
    <xf numFmtId="0" fontId="0" fillId="5" borderId="6" xfId="0" applyFill="1" applyBorder="1" applyAlignment="1" applyProtection="1">
      <alignment horizontal="center" vertical="center" wrapText="1"/>
      <protection hidden="1"/>
    </xf>
    <xf numFmtId="166" fontId="0" fillId="5" borderId="5" xfId="0" applyNumberFormat="1" applyFill="1" applyBorder="1" applyAlignment="1" applyProtection="1">
      <alignment horizontal="center" vertical="center" wrapText="1"/>
      <protection hidden="1"/>
    </xf>
    <xf numFmtId="166" fontId="0" fillId="5" borderId="6" xfId="0" applyNumberFormat="1" applyFill="1" applyBorder="1" applyAlignment="1" applyProtection="1">
      <alignment horizontal="center" vertical="center" wrapText="1"/>
      <protection hidden="1"/>
    </xf>
    <xf numFmtId="0" fontId="0" fillId="5" borderId="44" xfId="0" applyFill="1" applyBorder="1" applyAlignment="1" applyProtection="1">
      <alignment horizontal="center" vertical="center"/>
      <protection hidden="1"/>
    </xf>
    <xf numFmtId="0" fontId="0" fillId="5" borderId="40" xfId="0" applyFill="1" applyBorder="1" applyAlignment="1" applyProtection="1">
      <alignment horizontal="center" vertical="center"/>
      <protection hidden="1"/>
    </xf>
    <xf numFmtId="0" fontId="0" fillId="5" borderId="45" xfId="0" applyFill="1" applyBorder="1" applyAlignment="1" applyProtection="1">
      <alignment horizontal="center" vertical="center"/>
      <protection hidden="1"/>
    </xf>
    <xf numFmtId="0" fontId="17" fillId="6" borderId="44" xfId="0" applyFont="1" applyFill="1" applyBorder="1" applyAlignment="1" applyProtection="1">
      <alignment horizontal="right" vertical="center" wrapText="1"/>
      <protection hidden="1"/>
    </xf>
    <xf numFmtId="0" fontId="17" fillId="6" borderId="40" xfId="0" applyFont="1" applyFill="1" applyBorder="1" applyAlignment="1" applyProtection="1">
      <alignment horizontal="right" vertical="center" wrapText="1"/>
      <protection hidden="1"/>
    </xf>
    <xf numFmtId="0" fontId="17" fillId="6" borderId="45" xfId="0" applyFont="1" applyFill="1" applyBorder="1" applyAlignment="1" applyProtection="1">
      <alignment horizontal="right" vertical="center" wrapText="1"/>
      <protection hidden="1"/>
    </xf>
    <xf numFmtId="49" fontId="17" fillId="6" borderId="69" xfId="0" applyNumberFormat="1" applyFont="1" applyFill="1" applyBorder="1" applyAlignment="1" applyProtection="1">
      <alignment horizontal="left" vertical="top" wrapText="1"/>
      <protection hidden="1"/>
    </xf>
    <xf numFmtId="49" fontId="17" fillId="6" borderId="68" xfId="0" applyNumberFormat="1" applyFont="1" applyFill="1" applyBorder="1" applyAlignment="1" applyProtection="1">
      <alignment horizontal="left" vertical="top" wrapText="1"/>
      <protection hidden="1"/>
    </xf>
    <xf numFmtId="49" fontId="17" fillId="6" borderId="67" xfId="0" applyNumberFormat="1" applyFont="1" applyFill="1" applyBorder="1" applyAlignment="1" applyProtection="1">
      <alignment horizontal="left" vertical="top" wrapText="1"/>
      <protection hidden="1"/>
    </xf>
    <xf numFmtId="0" fontId="7" fillId="0" borderId="0" xfId="0" applyFont="1" applyAlignment="1" applyProtection="1">
      <alignment vertical="center" wrapText="1"/>
      <protection hidden="1"/>
    </xf>
    <xf numFmtId="0" fontId="7" fillId="0" borderId="13" xfId="0" applyFont="1" applyBorder="1" applyAlignment="1" applyProtection="1">
      <alignment vertical="center" wrapText="1"/>
      <protection hidden="1"/>
    </xf>
    <xf numFmtId="0" fontId="20" fillId="0" borderId="13" xfId="0" applyFont="1" applyBorder="1" applyAlignment="1" applyProtection="1">
      <alignment horizontal="center" vertical="center" wrapText="1"/>
      <protection hidden="1"/>
    </xf>
    <xf numFmtId="0" fontId="22" fillId="0" borderId="40" xfId="0" applyFont="1" applyBorder="1" applyAlignment="1" applyProtection="1">
      <alignment horizontal="center" vertical="center"/>
      <protection hidden="1"/>
    </xf>
    <xf numFmtId="0" fontId="22" fillId="0" borderId="14" xfId="0" applyFont="1" applyBorder="1" applyAlignment="1" applyProtection="1">
      <alignment horizontal="center" vertical="center"/>
      <protection hidden="1"/>
    </xf>
    <xf numFmtId="0" fontId="7" fillId="0" borderId="11" xfId="0" applyFont="1" applyBorder="1" applyAlignment="1" applyProtection="1">
      <alignment vertical="center" wrapText="1"/>
      <protection hidden="1"/>
    </xf>
  </cellXfs>
  <cellStyles count="2">
    <cellStyle name="Гиперссылка" xfId="1" builtinId="8"/>
    <cellStyle name="Обычный" xfId="0" builtinId="0"/>
  </cellStyles>
  <dxfs count="806">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strike val="0"/>
        <color theme="0"/>
      </font>
    </dxf>
    <dxf>
      <font>
        <b val="0"/>
        <i val="0"/>
        <color theme="0"/>
      </font>
    </dxf>
    <dxf>
      <font>
        <b/>
        <i val="0"/>
        <color rgb="FFFF0000"/>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strike val="0"/>
        <color theme="0"/>
      </font>
    </dxf>
    <dxf>
      <font>
        <b val="0"/>
        <i val="0"/>
        <color theme="0"/>
      </font>
    </dxf>
    <dxf>
      <font>
        <b/>
        <i val="0"/>
        <color rgb="FFFF0000"/>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strike val="0"/>
        <color theme="0"/>
      </font>
    </dxf>
    <dxf>
      <font>
        <b val="0"/>
        <i val="0"/>
        <color theme="0"/>
      </font>
    </dxf>
    <dxf>
      <font>
        <b/>
        <i val="0"/>
        <color rgb="FFFF0000"/>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strike val="0"/>
        <color theme="0"/>
      </font>
    </dxf>
    <dxf>
      <font>
        <b val="0"/>
        <i val="0"/>
        <color theme="0"/>
      </font>
    </dxf>
    <dxf>
      <font>
        <b/>
        <i val="0"/>
        <color rgb="FFFF0000"/>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color auto="1"/>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strike val="0"/>
        <color theme="0"/>
      </font>
    </dxf>
    <dxf>
      <font>
        <b val="0"/>
        <i val="0"/>
        <color theme="0"/>
      </font>
    </dxf>
    <dxf>
      <font>
        <b/>
        <i val="0"/>
        <color rgb="FFFF0000"/>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strike val="0"/>
        <color theme="0"/>
      </font>
    </dxf>
    <dxf>
      <font>
        <b val="0"/>
        <i val="0"/>
        <color theme="0"/>
      </font>
    </dxf>
    <dxf>
      <font>
        <b/>
        <i val="0"/>
        <color rgb="FFFF0000"/>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color auto="1"/>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strike val="0"/>
        <color theme="0"/>
      </font>
    </dxf>
    <dxf>
      <font>
        <b val="0"/>
        <i val="0"/>
        <color theme="0"/>
      </font>
    </dxf>
    <dxf>
      <font>
        <b/>
        <i val="0"/>
        <color rgb="FFFF0000"/>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strike val="0"/>
        <color theme="0"/>
      </font>
    </dxf>
    <dxf>
      <font>
        <b val="0"/>
        <i val="0"/>
        <color theme="0"/>
      </font>
    </dxf>
    <dxf>
      <font>
        <b/>
        <i val="0"/>
        <color rgb="FFFF0000"/>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strike val="0"/>
        <color theme="0"/>
      </font>
    </dxf>
    <dxf>
      <font>
        <b val="0"/>
        <i val="0"/>
        <color theme="0"/>
      </font>
    </dxf>
    <dxf>
      <font>
        <b/>
        <i val="0"/>
        <color rgb="FFFF0000"/>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strike val="0"/>
        <color theme="0"/>
      </font>
    </dxf>
    <dxf>
      <font>
        <b val="0"/>
        <i val="0"/>
        <color theme="0"/>
      </font>
    </dxf>
    <dxf>
      <font>
        <b/>
        <i val="0"/>
        <color rgb="FFFF0000"/>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strike val="0"/>
        <color theme="0"/>
      </font>
    </dxf>
    <dxf>
      <font>
        <b val="0"/>
        <i val="0"/>
        <color theme="0"/>
      </font>
    </dxf>
    <dxf>
      <font>
        <b/>
        <i val="0"/>
        <color rgb="FFFF0000"/>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color auto="1"/>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color auto="1"/>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strike val="0"/>
        <color theme="0"/>
      </font>
    </dxf>
    <dxf>
      <font>
        <b val="0"/>
        <i val="0"/>
        <color theme="0"/>
      </font>
    </dxf>
    <dxf>
      <font>
        <b/>
        <i val="0"/>
        <color rgb="FFFF0000"/>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strike val="0"/>
        <color theme="0"/>
      </font>
    </dxf>
    <dxf>
      <font>
        <b val="0"/>
        <i val="0"/>
        <color theme="0"/>
      </font>
    </dxf>
    <dxf>
      <font>
        <b/>
        <i val="0"/>
        <color rgb="FFFF0000"/>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strike val="0"/>
        <color theme="0"/>
      </font>
    </dxf>
    <dxf>
      <font>
        <b val="0"/>
        <i val="0"/>
        <color theme="0"/>
      </font>
    </dxf>
    <dxf>
      <font>
        <b/>
        <i val="0"/>
        <color rgb="FFFF0000"/>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strike val="0"/>
        <color theme="0"/>
      </font>
    </dxf>
    <dxf>
      <font>
        <b val="0"/>
        <i val="0"/>
        <color theme="0"/>
      </font>
    </dxf>
    <dxf>
      <font>
        <b/>
        <i val="0"/>
        <color rgb="FFFF0000"/>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strike val="0"/>
        <color theme="0"/>
      </font>
    </dxf>
    <dxf>
      <font>
        <b val="0"/>
        <i val="0"/>
        <color theme="0"/>
      </font>
    </dxf>
    <dxf>
      <font>
        <b/>
        <i val="0"/>
        <color rgb="FFFF0000"/>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color auto="1"/>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strike val="0"/>
        <color theme="0"/>
      </font>
    </dxf>
    <dxf>
      <font>
        <b val="0"/>
        <i val="0"/>
        <color theme="0"/>
      </font>
    </dxf>
    <dxf>
      <font>
        <b/>
        <i val="0"/>
        <color rgb="FFFF0000"/>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strike val="0"/>
        <color theme="0"/>
      </font>
    </dxf>
    <dxf>
      <font>
        <b val="0"/>
        <i val="0"/>
        <color theme="0"/>
      </font>
    </dxf>
    <dxf>
      <font>
        <b/>
        <i val="0"/>
        <color rgb="FFFF0000"/>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strike val="0"/>
        <color theme="0"/>
      </font>
    </dxf>
    <dxf>
      <font>
        <b val="0"/>
        <i val="0"/>
        <color theme="0"/>
      </font>
    </dxf>
    <dxf>
      <font>
        <b/>
        <i val="0"/>
        <color rgb="FFFF0000"/>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color auto="1"/>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color theme="0"/>
      </font>
    </dxf>
    <dxf>
      <font>
        <b/>
        <i val="0"/>
        <color rgb="FFFF0000"/>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strike val="0"/>
        <color theme="0"/>
      </font>
    </dxf>
    <dxf>
      <font>
        <b val="0"/>
        <i val="0"/>
        <color auto="1"/>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color theme="0"/>
      </font>
    </dxf>
    <dxf>
      <font>
        <b/>
        <i val="0"/>
        <color rgb="FFFF0000"/>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strike val="0"/>
        <color theme="0"/>
      </font>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color auto="1"/>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color auto="1"/>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color auto="1"/>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color auto="1"/>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color auto="1"/>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color auto="1"/>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color auto="1"/>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color auto="1"/>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color auto="1"/>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color auto="1"/>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color auto="1"/>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color auto="1"/>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color auto="1"/>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color auto="1"/>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color auto="1"/>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color auto="1"/>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strike val="0"/>
        <color theme="0"/>
      </font>
    </dxf>
    <dxf>
      <font>
        <b val="0"/>
        <i val="0"/>
        <color theme="0"/>
      </font>
    </dxf>
    <dxf>
      <font>
        <b/>
        <i val="0"/>
        <color rgb="FFFF0000"/>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strike val="0"/>
        <color theme="0"/>
      </font>
    </dxf>
    <dxf>
      <font>
        <b val="0"/>
        <i val="0"/>
        <color theme="0"/>
      </font>
    </dxf>
    <dxf>
      <font>
        <b/>
        <i val="0"/>
        <color rgb="FFFF0000"/>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strike val="0"/>
        <color theme="0"/>
      </font>
    </dxf>
    <dxf>
      <font>
        <b val="0"/>
        <i val="0"/>
        <color theme="0"/>
      </font>
    </dxf>
    <dxf>
      <font>
        <b/>
        <i val="0"/>
        <color rgb="FFFF0000"/>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strike val="0"/>
        <color theme="0"/>
      </font>
    </dxf>
    <dxf>
      <font>
        <b val="0"/>
        <i val="0"/>
        <color theme="0"/>
      </font>
    </dxf>
    <dxf>
      <font>
        <b/>
        <i val="0"/>
        <color rgb="FFFF0000"/>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strike val="0"/>
        <color theme="0"/>
      </font>
    </dxf>
    <dxf>
      <font>
        <b val="0"/>
        <i val="0"/>
        <color theme="0"/>
      </font>
    </dxf>
    <dxf>
      <font>
        <b/>
        <i val="0"/>
        <color rgb="FFFF0000"/>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strike val="0"/>
        <color theme="0"/>
      </font>
    </dxf>
    <dxf>
      <font>
        <b val="0"/>
        <i val="0"/>
        <color theme="0"/>
      </font>
    </dxf>
    <dxf>
      <font>
        <b/>
        <i val="0"/>
        <color rgb="FFFF0000"/>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strike val="0"/>
        <color theme="0"/>
      </font>
    </dxf>
    <dxf>
      <font>
        <b val="0"/>
        <i val="0"/>
        <color theme="0"/>
      </font>
    </dxf>
    <dxf>
      <font>
        <b/>
        <i val="0"/>
        <color rgb="FFFF0000"/>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val="0"/>
        <i val="0"/>
        <color auto="1"/>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color auto="1"/>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color auto="1"/>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val="0"/>
        <i val="0"/>
        <color auto="1"/>
      </font>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
      <font>
        <b/>
        <i val="0"/>
        <color rgb="FFFF0000"/>
      </font>
      <fill>
        <patternFill>
          <bgColor theme="9" tint="0.79998168889431442"/>
        </patternFill>
      </fill>
    </dxf>
    <dxf>
      <fill>
        <patternFill>
          <bgColor theme="9" tint="0.79998168889431442"/>
        </patternFill>
      </fill>
    </dxf>
  </dxfs>
  <tableStyles count="0" defaultTableStyle="TableStyleMedium2" defaultPivotStyle="PivotStyleLight16"/>
  <colors>
    <mruColors>
      <color rgb="FFD9D3E5"/>
      <color rgb="FFE2DDEB"/>
      <color rgb="FFD9D2E4"/>
      <color rgb="FF66FF33"/>
      <color rgb="FF00F66F"/>
      <color rgb="FFF1EFF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lang val="ru-RU"/>
  <c:style val="8"/>
  <c:chart>
    <c:autoTitleDeleted val="1"/>
    <c:plotArea>
      <c:layout>
        <c:manualLayout>
          <c:layoutTarget val="inner"/>
          <c:xMode val="edge"/>
          <c:yMode val="edge"/>
          <c:x val="5.1403472335534633E-2"/>
          <c:y val="3.3628131123232534E-2"/>
          <c:w val="0.89584980131724257"/>
          <c:h val="0.85951158897520341"/>
        </c:manualLayout>
      </c:layout>
      <c:barChart>
        <c:barDir val="bar"/>
        <c:grouping val="stacked"/>
        <c:ser>
          <c:idx val="0"/>
          <c:order val="0"/>
          <c:tx>
            <c:strRef>
              <c:f>Направления!$F$2</c:f>
              <c:strCache>
                <c:ptCount val="1"/>
              </c:strCache>
            </c:strRef>
          </c:tx>
          <c:spPr>
            <a:solidFill>
              <a:schemeClr val="accent6">
                <a:tint val="77000"/>
              </a:schemeClr>
            </a:solidFill>
            <a:ln>
              <a:noFill/>
            </a:ln>
            <a:effectLst/>
          </c:spPr>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ru-RU"/>
              </a:p>
            </c:txPr>
            <c:dLblPos val="inEnd"/>
            <c:showVal val="1"/>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Направления!$E$3:$E$10</c:f>
              <c:strCache>
                <c:ptCount val="8"/>
                <c:pt idx="0">
                  <c:v>Направление 2.4. Система мониторинга качества дошкольного образования</c:v>
                </c:pt>
                <c:pt idx="1">
                  <c:v>Направление 2.3. Система организации воспитания и социализации обучающихся</c:v>
                </c:pt>
                <c:pt idx="2">
                  <c:v>Направление 2.2.Система обеспечения профессионального развития педагогических работников</c:v>
                </c:pt>
                <c:pt idx="3">
                  <c:v>Направление 2.1. Система мониторинга эффективности руководителей образовательных организаций</c:v>
                </c:pt>
                <c:pt idx="4">
                  <c:v>Направление 1.4. Система работы по самоопределению и профессиональной ориентации обучающихся</c:v>
                </c:pt>
                <c:pt idx="5">
                  <c:v>Направление 1.3. Система выявления, поддержки и развития способностей и талантов у детей и молодежи</c:v>
                </c:pt>
                <c:pt idx="6">
                  <c:v>Направление 1.2. Система работы со школами с низкими результатами обучения и/или школами, функционирующими в неблагоприятных социальных условиях</c:v>
                </c:pt>
                <c:pt idx="7">
                  <c:v>Направление 1.1. Система оценки качества подготовки обучающихся</c:v>
                </c:pt>
              </c:strCache>
            </c:strRef>
          </c:cat>
          <c:val>
            <c:numRef>
              <c:f>Направления!$F$3:$F$10</c:f>
              <c:numCache>
                <c:formatCode>0.0"%"</c:formatCode>
                <c:ptCount val="8"/>
              </c:numCache>
            </c:numRef>
          </c:val>
          <c:extLst xmlns:c16r2="http://schemas.microsoft.com/office/drawing/2015/06/chart">
            <c:ext xmlns:c16="http://schemas.microsoft.com/office/drawing/2014/chart" uri="{C3380CC4-5D6E-409C-BE32-E72D297353CC}">
              <c16:uniqueId val="{00000000-0E25-42D3-9D55-85B6E667789E}"/>
            </c:ext>
          </c:extLst>
        </c:ser>
        <c:ser>
          <c:idx val="1"/>
          <c:order val="1"/>
          <c:tx>
            <c:strRef>
              <c:f>Направления!$G$2</c:f>
              <c:strCache>
                <c:ptCount val="1"/>
              </c:strCache>
            </c:strRef>
          </c:tx>
          <c:spPr>
            <a:solidFill>
              <a:schemeClr val="accent6">
                <a:shade val="76000"/>
              </a:schemeClr>
            </a:solidFill>
            <a:ln>
              <a:noFill/>
            </a:ln>
            <a:effectLst/>
          </c:spPr>
          <c:dLbls>
            <c:delete val="1"/>
          </c:dLbls>
          <c:cat>
            <c:strRef>
              <c:f>Направления!$E$3:$E$10</c:f>
              <c:strCache>
                <c:ptCount val="8"/>
                <c:pt idx="0">
                  <c:v>Направление 2.4. Система мониторинга качества дошкольного образования</c:v>
                </c:pt>
                <c:pt idx="1">
                  <c:v>Направление 2.3. Система организации воспитания и социализации обучающихся</c:v>
                </c:pt>
                <c:pt idx="2">
                  <c:v>Направление 2.2.Система обеспечения профессионального развития педагогических работников</c:v>
                </c:pt>
                <c:pt idx="3">
                  <c:v>Направление 2.1. Система мониторинга эффективности руководителей образовательных организаций</c:v>
                </c:pt>
                <c:pt idx="4">
                  <c:v>Направление 1.4. Система работы по самоопределению и профессиональной ориентации обучающихся</c:v>
                </c:pt>
                <c:pt idx="5">
                  <c:v>Направление 1.3. Система выявления, поддержки и развития способностей и талантов у детей и молодежи</c:v>
                </c:pt>
                <c:pt idx="6">
                  <c:v>Направление 1.2. Система работы со школами с низкими результатами обучения и/или школами, функционирующими в неблагоприятных социальных условиях</c:v>
                </c:pt>
                <c:pt idx="7">
                  <c:v>Направление 1.1. Система оценки качества подготовки обучающихся</c:v>
                </c:pt>
              </c:strCache>
            </c:strRef>
          </c:cat>
          <c:val>
            <c:numRef>
              <c:f>Направления!$G$3:$G$10</c:f>
              <c:numCache>
                <c:formatCode>0.0"%"</c:formatCode>
                <c:ptCount val="8"/>
              </c:numCache>
            </c:numRef>
          </c:val>
          <c:extLst xmlns:c16r2="http://schemas.microsoft.com/office/drawing/2015/06/chart">
            <c:ext xmlns:c16="http://schemas.microsoft.com/office/drawing/2014/chart" uri="{C3380CC4-5D6E-409C-BE32-E72D297353CC}">
              <c16:uniqueId val="{00000001-0E25-42D3-9D55-85B6E667789E}"/>
            </c:ext>
          </c:extLst>
        </c:ser>
        <c:dLbls>
          <c:showVal val="1"/>
        </c:dLbls>
        <c:gapWidth val="40"/>
        <c:overlap val="100"/>
        <c:axId val="109176320"/>
        <c:axId val="109177856"/>
      </c:barChart>
      <c:catAx>
        <c:axId val="109176320"/>
        <c:scaling>
          <c:orientation val="minMax"/>
        </c:scaling>
        <c:delete val="1"/>
        <c:axPos val="l"/>
        <c:numFmt formatCode="General" sourceLinked="1"/>
        <c:majorTickMark val="none"/>
        <c:tickLblPos val="none"/>
        <c:crossAx val="109177856"/>
        <c:crosses val="autoZero"/>
        <c:auto val="1"/>
        <c:lblAlgn val="ctr"/>
        <c:lblOffset val="100"/>
      </c:catAx>
      <c:valAx>
        <c:axId val="109177856"/>
        <c:scaling>
          <c:orientation val="minMax"/>
          <c:max val="100"/>
        </c:scaling>
        <c:axPos val="b"/>
        <c:majorGridlines>
          <c:spPr>
            <a:ln w="9525" cap="flat" cmpd="sng" algn="ctr">
              <a:noFill/>
              <a:round/>
            </a:ln>
            <a:effectLst/>
          </c:spPr>
        </c:majorGridlines>
        <c:numFmt formatCode="0.0&quot;%&quot;" sourceLinked="1"/>
        <c:majorTickMark val="none"/>
        <c:tickLblPos val="nextTo"/>
        <c:spPr>
          <a:noFill/>
          <a:ln>
            <a:noFill/>
          </a:ln>
          <a:effectLst>
            <a:glow rad="127000">
              <a:schemeClr val="accent1"/>
            </a:glow>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ru-RU"/>
          </a:p>
        </c:txPr>
        <c:crossAx val="109176320"/>
        <c:crosses val="autoZero"/>
        <c:crossBetween val="between"/>
        <c:majorUnit val="20"/>
      </c:valAx>
      <c:spPr>
        <a:noFill/>
        <a:ln>
          <a:noFill/>
        </a:ln>
        <a:effectLst/>
      </c:spPr>
    </c:plotArea>
    <c:plotVisOnly val="1"/>
    <c:dispBlanksAs val="gap"/>
  </c:chart>
  <c:spPr>
    <a:solidFill>
      <a:schemeClr val="bg1"/>
    </a:solidFill>
    <a:ln w="9525" cap="flat" cmpd="sng" algn="ctr">
      <a:noFill/>
      <a:round/>
    </a:ln>
    <a:effectLst/>
  </c:spPr>
  <c:txPr>
    <a:bodyPr/>
    <a:lstStyle/>
    <a:p>
      <a:pPr>
        <a:defRPr/>
      </a:pPr>
      <a:endParaRPr lang="ru-RU"/>
    </a:p>
  </c:txPr>
  <c:printSettings>
    <c:headerFooter/>
    <c:pageMargins b="0.75000000000000011" l="0.70000000000000007" r="0.70000000000000007" t="0.75000000000000011" header="0.30000000000000004" footer="0.30000000000000004"/>
    <c:pageSetup/>
  </c:printSettings>
</c:chartSpace>
</file>

<file path=xl/charts/colors1.xml><?xml version="1.0" encoding="utf-8"?>
<cs:colorStyle xmlns:cs="http://schemas.microsoft.com/office/drawing/2012/chartStyle" xmlns:a="http://schemas.openxmlformats.org/drawingml/2006/main" meth="withinLinearReversed" id="26">
  <a:schemeClr val="accent6"/>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40821</xdr:colOff>
      <xdr:row>1</xdr:row>
      <xdr:rowOff>326571</xdr:rowOff>
    </xdr:from>
    <xdr:to>
      <xdr:col>11</xdr:col>
      <xdr:colOff>503464</xdr:colOff>
      <xdr:row>12</xdr:row>
      <xdr:rowOff>59530</xdr:rowOff>
    </xdr:to>
    <xdr:graphicFrame macro="">
      <xdr:nvGraphicFramePr>
        <xdr:cNvPr id="2" name="Диаграмма 1">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sheetPr codeName="Лист1">
    <tabColor rgb="FFFF0000"/>
  </sheetPr>
  <dimension ref="A1:L96"/>
  <sheetViews>
    <sheetView showGridLines="0" showRowColHeaders="0" tabSelected="1" zoomScale="60" zoomScaleNormal="60" workbookViewId="0">
      <pane xSplit="11" ySplit="4" topLeftCell="L47" activePane="bottomRight" state="frozen"/>
      <selection pane="topRight" activeCell="L1" sqref="L1"/>
      <selection pane="bottomLeft" activeCell="A5" sqref="A5"/>
      <selection pane="bottomRight" activeCell="F1" sqref="F1:G1"/>
    </sheetView>
  </sheetViews>
  <sheetFormatPr defaultColWidth="9.109375" defaultRowHeight="15.6"/>
  <cols>
    <col min="1" max="1" width="0.5546875" style="4" customWidth="1"/>
    <col min="2" max="2" width="6.33203125" style="4" customWidth="1"/>
    <col min="3" max="3" width="4.44140625" style="4" hidden="1" customWidth="1"/>
    <col min="4" max="4" width="4.33203125" style="4" customWidth="1"/>
    <col min="5" max="5" width="68.44140625" style="100" customWidth="1"/>
    <col min="6" max="6" width="13.5546875" style="7" customWidth="1"/>
    <col min="7" max="7" width="6.33203125" style="4" customWidth="1"/>
    <col min="8" max="8" width="4.33203125" style="4" hidden="1" customWidth="1"/>
    <col min="9" max="9" width="4.33203125" style="4" customWidth="1"/>
    <col min="10" max="10" width="68.44140625" style="100" customWidth="1"/>
    <col min="11" max="11" width="13.6640625" style="7" customWidth="1"/>
    <col min="12" max="16384" width="9.109375" style="4"/>
  </cols>
  <sheetData>
    <row r="1" spans="1:12" s="73" customFormat="1" ht="27.75" customHeight="1">
      <c r="B1" s="72" t="str">
        <f>Справочник!B1</f>
        <v>Эвенкийский МР</v>
      </c>
      <c r="C1" s="96"/>
      <c r="D1" s="96"/>
      <c r="E1" s="96"/>
      <c r="F1" s="111"/>
      <c r="G1" s="96"/>
      <c r="H1" s="96"/>
      <c r="I1" s="96"/>
      <c r="J1" s="112"/>
      <c r="K1" s="116" t="s">
        <v>0</v>
      </c>
      <c r="L1" s="114"/>
    </row>
    <row r="2" spans="1:12" s="73" customFormat="1" ht="3" customHeight="1">
      <c r="B2" s="97"/>
      <c r="C2" s="97"/>
      <c r="D2" s="97"/>
      <c r="E2" s="97"/>
      <c r="F2" s="97"/>
      <c r="G2" s="97"/>
      <c r="H2" s="97"/>
      <c r="I2" s="97"/>
      <c r="J2" s="97"/>
      <c r="K2" s="97"/>
    </row>
    <row r="3" spans="1:12" s="73" customFormat="1" ht="27.75" customHeight="1">
      <c r="B3" s="386" t="s">
        <v>1</v>
      </c>
      <c r="C3" s="387"/>
      <c r="D3" s="387"/>
      <c r="E3" s="387"/>
      <c r="F3" s="387"/>
      <c r="G3" s="388" t="s">
        <v>2</v>
      </c>
      <c r="H3" s="388"/>
      <c r="I3" s="388"/>
      <c r="J3" s="388"/>
      <c r="K3" s="122">
        <f>(SUM(Справочник!I:I)+SUM('Часть I'!I:I)+SUM('Часть II'!I:I))/
  (COUNT(Справочник!I:I)+COUNT('Часть I'!I:I)+COUNT('Часть II'!I:I))</f>
        <v>1</v>
      </c>
    </row>
    <row r="4" spans="1:12" ht="37.5" customHeight="1">
      <c r="B4" s="389" t="s">
        <v>3</v>
      </c>
      <c r="C4" s="389"/>
      <c r="D4" s="389"/>
      <c r="E4" s="389"/>
      <c r="F4" s="98" t="s">
        <v>4</v>
      </c>
      <c r="G4" s="389" t="s">
        <v>5</v>
      </c>
      <c r="H4" s="389"/>
      <c r="I4" s="389"/>
      <c r="J4" s="389"/>
      <c r="K4" s="98" t="s">
        <v>4</v>
      </c>
    </row>
    <row r="5" spans="1:12" s="6" customFormat="1" ht="24.75" customHeight="1">
      <c r="B5" s="377" t="s">
        <v>6</v>
      </c>
      <c r="C5" s="377"/>
      <c r="D5" s="377"/>
      <c r="E5" s="377"/>
      <c r="F5" s="74">
        <f>SUM(Справочник!I:I)/COUNT(Справочник!I:I)</f>
        <v>1</v>
      </c>
      <c r="G5" s="396"/>
      <c r="H5" s="396"/>
      <c r="I5" s="396"/>
      <c r="J5" s="396"/>
      <c r="K5" s="115"/>
    </row>
    <row r="6" spans="1:12" s="8" customFormat="1" ht="18" customHeight="1">
      <c r="B6" s="380" t="s">
        <v>7</v>
      </c>
      <c r="C6" s="380"/>
      <c r="D6" s="380"/>
      <c r="E6" s="380"/>
      <c r="F6" s="110">
        <f>SUM('Часть I'!I:I)/COUNT('Часть I'!I:I)</f>
        <v>1</v>
      </c>
      <c r="G6" s="397" t="s">
        <v>8</v>
      </c>
      <c r="H6" s="397"/>
      <c r="I6" s="397"/>
      <c r="J6" s="397"/>
      <c r="K6" s="110">
        <f>SUM('Часть II'!I:I)/COUNT('Часть II'!I:I)</f>
        <v>1</v>
      </c>
    </row>
    <row r="7" spans="1:12" s="8" customFormat="1" ht="18" customHeight="1">
      <c r="B7" s="92"/>
      <c r="C7" s="381" t="s">
        <v>9</v>
      </c>
      <c r="D7" s="381"/>
      <c r="E7" s="382"/>
      <c r="F7" s="367">
        <f>SUM('Часть I'!I14:I49)/COUNT('Часть I'!I14:I49)</f>
        <v>1</v>
      </c>
      <c r="H7" s="390" t="s">
        <v>10</v>
      </c>
      <c r="I7" s="390"/>
      <c r="J7" s="391"/>
      <c r="K7" s="367">
        <f>SUM('Часть II'!I14:I76)/COUNT('Часть II'!I14:I76)</f>
        <v>1</v>
      </c>
    </row>
    <row r="8" spans="1:12" s="8" customFormat="1" ht="18" customHeight="1">
      <c r="B8" s="92"/>
      <c r="D8" s="378" t="s">
        <v>11</v>
      </c>
      <c r="E8" s="379"/>
      <c r="F8" s="367"/>
      <c r="H8" s="390"/>
      <c r="I8" s="390"/>
      <c r="J8" s="391"/>
      <c r="K8" s="367"/>
    </row>
    <row r="9" spans="1:12" s="8" customFormat="1" ht="18" customHeight="1">
      <c r="B9" s="92"/>
      <c r="D9" s="108"/>
      <c r="E9" s="347" t="s">
        <v>12</v>
      </c>
      <c r="F9" s="350">
        <f>SUM('Часть I'!I14:I28)/COUNT('Часть I'!I14:I28)</f>
        <v>1</v>
      </c>
      <c r="I9" s="378" t="s">
        <v>11</v>
      </c>
      <c r="J9" s="379"/>
      <c r="K9" s="367"/>
    </row>
    <row r="10" spans="1:12" s="8" customFormat="1" ht="18" customHeight="1">
      <c r="B10" s="92"/>
      <c r="D10" s="108"/>
      <c r="E10" s="383" t="s">
        <v>13</v>
      </c>
      <c r="F10" s="368">
        <f>SUM('Часть I'!I32:I49)/COUNT('Часть I'!I32:I49)</f>
        <v>1</v>
      </c>
      <c r="H10" s="108"/>
      <c r="I10" s="108"/>
      <c r="J10" s="369" t="s">
        <v>14</v>
      </c>
      <c r="K10" s="368">
        <f>SUM('Часть II'!I14:I37)/COUNT('Часть II'!I14:I37)</f>
        <v>1</v>
      </c>
    </row>
    <row r="11" spans="1:12" s="8" customFormat="1" ht="18" customHeight="1">
      <c r="B11" s="92"/>
      <c r="D11" s="108"/>
      <c r="E11" s="383"/>
      <c r="F11" s="368"/>
      <c r="H11" s="108"/>
      <c r="I11" s="108"/>
      <c r="J11" s="369"/>
      <c r="K11" s="368"/>
    </row>
    <row r="12" spans="1:12" s="8" customFormat="1" ht="18" customHeight="1">
      <c r="A12" s="17"/>
      <c r="B12" s="93"/>
      <c r="C12" s="381" t="s">
        <v>15</v>
      </c>
      <c r="D12" s="381"/>
      <c r="E12" s="382"/>
      <c r="F12" s="367">
        <f>SUM('Часть I'!I59:I148)/COUNT('Часть I'!I59:I148)</f>
        <v>1</v>
      </c>
      <c r="H12" s="108"/>
      <c r="I12" s="108"/>
      <c r="J12" s="369"/>
      <c r="K12" s="368"/>
    </row>
    <row r="13" spans="1:12" s="17" customFormat="1" ht="18" customHeight="1">
      <c r="A13" s="8"/>
      <c r="B13" s="93"/>
      <c r="C13" s="381"/>
      <c r="D13" s="381"/>
      <c r="E13" s="382"/>
      <c r="F13" s="367"/>
      <c r="G13" s="8"/>
      <c r="H13" s="108"/>
      <c r="I13" s="108"/>
      <c r="J13" s="348" t="s">
        <v>16</v>
      </c>
      <c r="K13" s="350">
        <f>SUM('Часть II'!I41:I76)/COUNT('Часть II'!I41:I76)</f>
        <v>1</v>
      </c>
    </row>
    <row r="14" spans="1:12" s="17" customFormat="1" ht="18" customHeight="1">
      <c r="A14" s="8"/>
      <c r="B14" s="93"/>
      <c r="C14" s="381"/>
      <c r="D14" s="381"/>
      <c r="E14" s="382"/>
      <c r="F14" s="367"/>
      <c r="H14" s="384" t="s">
        <v>17</v>
      </c>
      <c r="I14" s="384"/>
      <c r="J14" s="385"/>
      <c r="K14" s="367">
        <f>SUM('Часть II'!I86:I172)/COUNT('Часть II'!I86:I172)</f>
        <v>1</v>
      </c>
      <c r="L14" s="8"/>
    </row>
    <row r="15" spans="1:12" s="8" customFormat="1" ht="18" customHeight="1">
      <c r="B15" s="92"/>
      <c r="D15" s="392" t="s">
        <v>11</v>
      </c>
      <c r="E15" s="393"/>
      <c r="F15" s="367"/>
      <c r="H15" s="384"/>
      <c r="I15" s="384"/>
      <c r="J15" s="385"/>
      <c r="K15" s="367"/>
    </row>
    <row r="16" spans="1:12" s="8" customFormat="1" ht="18" customHeight="1">
      <c r="B16" s="92"/>
      <c r="D16" s="109"/>
      <c r="E16" s="369" t="s">
        <v>18</v>
      </c>
      <c r="F16" s="368">
        <f>SUM('Часть I'!I59:I76)/COUNT('Часть I'!I59:I76)</f>
        <v>1</v>
      </c>
      <c r="I16" s="378" t="s">
        <v>11</v>
      </c>
      <c r="J16" s="379"/>
      <c r="K16" s="367"/>
    </row>
    <row r="17" spans="2:11" s="8" customFormat="1" ht="18" customHeight="1">
      <c r="B17" s="92"/>
      <c r="E17" s="369"/>
      <c r="F17" s="368"/>
      <c r="I17" s="108"/>
      <c r="J17" s="369" t="s">
        <v>19</v>
      </c>
      <c r="K17" s="368">
        <f>SUM('Часть II'!I86:I94)/COUNT('Часть II'!I86:I94)</f>
        <v>1</v>
      </c>
    </row>
    <row r="18" spans="2:11" s="8" customFormat="1" ht="18" customHeight="1">
      <c r="B18" s="92"/>
      <c r="E18" s="369"/>
      <c r="F18" s="368"/>
      <c r="I18" s="108"/>
      <c r="J18" s="369"/>
      <c r="K18" s="368"/>
    </row>
    <row r="19" spans="2:11" s="8" customFormat="1" ht="18" customHeight="1">
      <c r="B19" s="92"/>
      <c r="E19" s="369" t="s">
        <v>20</v>
      </c>
      <c r="F19" s="368">
        <f>SUM('Часть I'!I80:I82)/COUNT('Часть I'!I80:I82)</f>
        <v>1</v>
      </c>
      <c r="J19" s="369" t="s">
        <v>21</v>
      </c>
      <c r="K19" s="368">
        <f>SUM('Часть II'!I98:I100)/COUNT('Часть II'!I98:I100)</f>
        <v>1</v>
      </c>
    </row>
    <row r="20" spans="2:11" s="8" customFormat="1" ht="18" customHeight="1">
      <c r="B20" s="92"/>
      <c r="E20" s="369"/>
      <c r="F20" s="368"/>
      <c r="J20" s="369"/>
      <c r="K20" s="368"/>
    </row>
    <row r="21" spans="2:11" s="8" customFormat="1" ht="18" customHeight="1">
      <c r="B21" s="92"/>
      <c r="E21" s="369"/>
      <c r="F21" s="368"/>
      <c r="J21" s="369"/>
      <c r="K21" s="368"/>
    </row>
    <row r="22" spans="2:11" s="8" customFormat="1" ht="18" customHeight="1">
      <c r="B22" s="92"/>
      <c r="E22" s="369" t="s">
        <v>22</v>
      </c>
      <c r="F22" s="368">
        <f>SUM('Часть I'!I86:I88)/COUNT('Часть I'!I86:I88)</f>
        <v>1</v>
      </c>
      <c r="J22" s="369"/>
      <c r="K22" s="368"/>
    </row>
    <row r="23" spans="2:11" s="8" customFormat="1" ht="18" customHeight="1">
      <c r="B23" s="92"/>
      <c r="E23" s="369"/>
      <c r="F23" s="368"/>
      <c r="J23" s="369" t="s">
        <v>23</v>
      </c>
      <c r="K23" s="368">
        <f>SUM('Часть II'!I104:I109)/COUNT('Часть II'!I104:I109)</f>
        <v>1</v>
      </c>
    </row>
    <row r="24" spans="2:11" s="8" customFormat="1" ht="18" customHeight="1">
      <c r="B24" s="92"/>
      <c r="E24" s="369"/>
      <c r="F24" s="368"/>
      <c r="J24" s="369"/>
      <c r="K24" s="368"/>
    </row>
    <row r="25" spans="2:11" s="8" customFormat="1" ht="18" customHeight="1">
      <c r="B25" s="92"/>
      <c r="E25" s="369"/>
      <c r="F25" s="368"/>
      <c r="J25" s="369" t="s">
        <v>24</v>
      </c>
      <c r="K25" s="368">
        <f>SUM('Часть II'!I113:I127)/COUNT('Часть II'!I113:I127)</f>
        <v>1</v>
      </c>
    </row>
    <row r="26" spans="2:11" s="8" customFormat="1" ht="18" customHeight="1">
      <c r="B26" s="92"/>
      <c r="E26" s="369" t="s">
        <v>25</v>
      </c>
      <c r="F26" s="368">
        <f>SUM('Часть I'!I92:I127)/COUNT('Часть I'!I92:I127)</f>
        <v>1</v>
      </c>
      <c r="J26" s="369"/>
      <c r="K26" s="368"/>
    </row>
    <row r="27" spans="2:11" s="8" customFormat="1" ht="18" customHeight="1">
      <c r="B27" s="92"/>
      <c r="E27" s="369"/>
      <c r="F27" s="368"/>
      <c r="J27" s="369" t="s">
        <v>26</v>
      </c>
      <c r="K27" s="368">
        <f>SUM('Часть II'!I131:I142)/COUNT('Часть II'!I131:I142)</f>
        <v>1</v>
      </c>
    </row>
    <row r="28" spans="2:11" s="8" customFormat="1" ht="18" customHeight="1">
      <c r="B28" s="92"/>
      <c r="E28" s="369"/>
      <c r="F28" s="368"/>
      <c r="J28" s="369"/>
      <c r="K28" s="368"/>
    </row>
    <row r="29" spans="2:11" s="8" customFormat="1" ht="18" customHeight="1">
      <c r="B29" s="92"/>
      <c r="E29" s="349" t="s">
        <v>27</v>
      </c>
      <c r="F29" s="350">
        <f>SUM('Часть I'!I131:I142)/COUNT('Часть I'!I131:I142)</f>
        <v>1</v>
      </c>
      <c r="J29" s="369" t="s">
        <v>28</v>
      </c>
      <c r="K29" s="368">
        <f>SUM('Часть II'!I146:I151)/COUNT('Часть II'!I146:I151)</f>
        <v>1</v>
      </c>
    </row>
    <row r="30" spans="2:11" s="8" customFormat="1" ht="18" customHeight="1">
      <c r="B30" s="92"/>
      <c r="E30" s="370" t="s">
        <v>29</v>
      </c>
      <c r="F30" s="368">
        <f>SUM('Часть I'!I146:I148)/COUNT('Часть I'!I145:I148)</f>
        <v>1</v>
      </c>
      <c r="J30" s="369"/>
      <c r="K30" s="368"/>
    </row>
    <row r="31" spans="2:11" s="8" customFormat="1" ht="18" customHeight="1">
      <c r="B31" s="92"/>
      <c r="E31" s="370"/>
      <c r="F31" s="368"/>
      <c r="J31" s="369" t="s">
        <v>30</v>
      </c>
      <c r="K31" s="368">
        <f>SUM('Часть II'!I155:I163)/COUNT('Часть II'!I155:I163)</f>
        <v>1</v>
      </c>
    </row>
    <row r="32" spans="2:11" s="8" customFormat="1" ht="18" customHeight="1">
      <c r="B32" s="93"/>
      <c r="C32" s="384" t="s">
        <v>31</v>
      </c>
      <c r="D32" s="384"/>
      <c r="E32" s="385"/>
      <c r="F32" s="367">
        <f>SUM('Часть I'!I158:I253)/COUNT('Часть I'!I158:I253)</f>
        <v>1</v>
      </c>
      <c r="J32" s="369"/>
      <c r="K32" s="368"/>
    </row>
    <row r="33" spans="1:12" s="8" customFormat="1" ht="18" customHeight="1">
      <c r="B33" s="93"/>
      <c r="C33" s="384"/>
      <c r="D33" s="384"/>
      <c r="E33" s="385"/>
      <c r="F33" s="367"/>
      <c r="J33" s="369"/>
      <c r="K33" s="368"/>
    </row>
    <row r="34" spans="1:12" s="8" customFormat="1" ht="18" customHeight="1">
      <c r="B34" s="92"/>
      <c r="D34" s="378" t="s">
        <v>11</v>
      </c>
      <c r="E34" s="379"/>
      <c r="F34" s="367"/>
      <c r="J34" s="369" t="s">
        <v>32</v>
      </c>
      <c r="K34" s="368">
        <f>SUM('Часть II'!I167:I172)/COUNT('Часть II'!I167:I172)</f>
        <v>1</v>
      </c>
    </row>
    <row r="35" spans="1:12" s="8" customFormat="1" ht="18" customHeight="1">
      <c r="B35" s="92"/>
      <c r="E35" s="369" t="s">
        <v>33</v>
      </c>
      <c r="F35" s="368">
        <f>SUM('Часть I'!I158:I172)/COUNT('Часть I'!I158:I172)</f>
        <v>1</v>
      </c>
      <c r="J35" s="369"/>
      <c r="K35" s="368"/>
    </row>
    <row r="36" spans="1:12" s="8" customFormat="1" ht="18" customHeight="1">
      <c r="B36" s="92"/>
      <c r="E36" s="369"/>
      <c r="F36" s="368"/>
      <c r="J36" s="369"/>
      <c r="K36" s="368"/>
    </row>
    <row r="37" spans="1:12" s="8" customFormat="1" ht="18" customHeight="1">
      <c r="B37" s="92"/>
      <c r="E37" s="369" t="s">
        <v>34</v>
      </c>
      <c r="F37" s="368">
        <f>SUM('Часть I'!I176:I187)/COUNT('Часть I'!I176:I187)</f>
        <v>1</v>
      </c>
      <c r="G37" s="17"/>
      <c r="H37" s="384" t="s">
        <v>35</v>
      </c>
      <c r="I37" s="384"/>
      <c r="J37" s="385"/>
      <c r="K37" s="367">
        <f>SUM('Часть II'!I179:I247)/COUNT('Часть II'!I179:I247)</f>
        <v>1</v>
      </c>
    </row>
    <row r="38" spans="1:12" s="8" customFormat="1" ht="18" customHeight="1">
      <c r="B38" s="92"/>
      <c r="E38" s="369"/>
      <c r="F38" s="368"/>
      <c r="H38" s="384"/>
      <c r="I38" s="384"/>
      <c r="J38" s="385"/>
      <c r="K38" s="367"/>
    </row>
    <row r="39" spans="1:12" s="8" customFormat="1" ht="18" customHeight="1">
      <c r="B39" s="92"/>
      <c r="E39" s="348" t="s">
        <v>36</v>
      </c>
      <c r="F39" s="350">
        <f>SUM('Часть I'!I191:I199)/COUNT('Часть I'!I191:I199)</f>
        <v>1</v>
      </c>
      <c r="I39" s="394" t="s">
        <v>37</v>
      </c>
      <c r="J39" s="395"/>
      <c r="K39" s="367"/>
      <c r="L39" s="17"/>
    </row>
    <row r="40" spans="1:12" s="8" customFormat="1" ht="18" customHeight="1">
      <c r="B40" s="92"/>
      <c r="E40" s="369" t="s">
        <v>38</v>
      </c>
      <c r="F40" s="368">
        <f>SUM('Часть I'!I203:I208)/COUNT('Часть I'!I203:I208)</f>
        <v>1</v>
      </c>
      <c r="I40" s="109"/>
      <c r="J40" s="366" t="s">
        <v>39</v>
      </c>
      <c r="K40" s="368">
        <f>SUM('Часть II'!I194:I205)/COUNT('Часть II'!I194:I205)</f>
        <v>1</v>
      </c>
      <c r="L40" s="17"/>
    </row>
    <row r="41" spans="1:12" s="8" customFormat="1" ht="18" customHeight="1">
      <c r="A41" s="17"/>
      <c r="B41" s="92"/>
      <c r="E41" s="369"/>
      <c r="F41" s="368"/>
      <c r="J41" s="366"/>
      <c r="K41" s="368"/>
      <c r="L41" s="17"/>
    </row>
    <row r="42" spans="1:12" s="17" customFormat="1" ht="18" customHeight="1">
      <c r="B42" s="92"/>
      <c r="C42" s="8"/>
      <c r="D42" s="8"/>
      <c r="E42" s="366" t="s">
        <v>40</v>
      </c>
      <c r="F42" s="368">
        <f>SUM('Часть I'!I212:I226)/COUNT('Часть I'!I212:I226)</f>
        <v>1</v>
      </c>
      <c r="G42" s="8"/>
      <c r="H42" s="8"/>
      <c r="I42" s="8"/>
      <c r="J42" s="369" t="s">
        <v>41</v>
      </c>
      <c r="K42" s="368">
        <f>SUM('Часть II'!I209:I229)/COUNT('Часть II'!I209:I229)</f>
        <v>1</v>
      </c>
      <c r="L42" s="8"/>
    </row>
    <row r="43" spans="1:12" s="17" customFormat="1" ht="18" customHeight="1">
      <c r="B43" s="92"/>
      <c r="C43" s="8"/>
      <c r="D43" s="8"/>
      <c r="E43" s="366"/>
      <c r="F43" s="368"/>
      <c r="G43" s="8"/>
      <c r="H43" s="8"/>
      <c r="I43" s="8"/>
      <c r="J43" s="369"/>
      <c r="K43" s="368"/>
      <c r="L43" s="8"/>
    </row>
    <row r="44" spans="1:12" s="17" customFormat="1" ht="18" customHeight="1">
      <c r="A44" s="8"/>
      <c r="B44" s="92"/>
      <c r="C44" s="8"/>
      <c r="D44" s="8"/>
      <c r="E44" s="362" t="s">
        <v>42</v>
      </c>
      <c r="F44" s="350">
        <f>SUM('Часть I'!I230:I232)/COUNT('Часть I'!I230:I232)</f>
        <v>1</v>
      </c>
      <c r="G44" s="8"/>
      <c r="H44" s="8"/>
      <c r="I44" s="8"/>
      <c r="J44" s="366" t="s">
        <v>43</v>
      </c>
      <c r="K44" s="368">
        <f>SUM('Часть II'!I233:I241)/COUNT('Часть II'!I233:I241)</f>
        <v>1</v>
      </c>
      <c r="L44" s="8"/>
    </row>
    <row r="45" spans="1:12" s="17" customFormat="1" ht="18" customHeight="1">
      <c r="A45" s="8"/>
      <c r="B45" s="92"/>
      <c r="C45" s="8"/>
      <c r="D45" s="8"/>
      <c r="E45" s="369" t="s">
        <v>44</v>
      </c>
      <c r="F45" s="368">
        <f>SUM('Часть I'!I236:I241)/COUNT('Часть I'!I236:I241)</f>
        <v>1</v>
      </c>
      <c r="G45" s="8"/>
      <c r="H45" s="8"/>
      <c r="I45" s="8"/>
      <c r="J45" s="366"/>
      <c r="K45" s="368"/>
      <c r="L45" s="8"/>
    </row>
    <row r="46" spans="1:12" s="17" customFormat="1" ht="18" customHeight="1">
      <c r="A46" s="8"/>
      <c r="B46" s="92"/>
      <c r="C46" s="8"/>
      <c r="D46" s="8"/>
      <c r="E46" s="369"/>
      <c r="F46" s="368"/>
      <c r="G46" s="8"/>
      <c r="H46" s="8"/>
      <c r="I46" s="8"/>
      <c r="J46" s="369" t="s">
        <v>45</v>
      </c>
      <c r="K46" s="368">
        <f>SUM('Часть II'!I245:I247)/COUNT('Часть II'!I245:I247)</f>
        <v>1</v>
      </c>
      <c r="L46" s="8"/>
    </row>
    <row r="47" spans="1:12" s="17" customFormat="1" ht="18" customHeight="1">
      <c r="A47" s="8"/>
      <c r="B47" s="92"/>
      <c r="C47" s="8"/>
      <c r="D47" s="8"/>
      <c r="E47" s="369"/>
      <c r="F47" s="368"/>
      <c r="G47" s="8"/>
      <c r="H47" s="8"/>
      <c r="I47" s="8"/>
      <c r="J47" s="369"/>
      <c r="K47" s="368"/>
      <c r="L47" s="8"/>
    </row>
    <row r="48" spans="1:12" s="8" customFormat="1" ht="18" customHeight="1">
      <c r="B48" s="92"/>
      <c r="E48" s="369" t="s">
        <v>46</v>
      </c>
      <c r="F48" s="368">
        <f>SUM('Часть I'!I245:I247)/COUNT('Часть I'!I245:I247)</f>
        <v>1</v>
      </c>
      <c r="G48" s="17"/>
      <c r="H48" s="390" t="s">
        <v>47</v>
      </c>
      <c r="I48" s="390"/>
      <c r="J48" s="391"/>
      <c r="K48" s="367">
        <f>SUM('Часть II'!I257:I439)/COUNT('Часть II'!I257:I439)</f>
        <v>1</v>
      </c>
    </row>
    <row r="49" spans="1:12" s="8" customFormat="1" ht="18" customHeight="1">
      <c r="B49" s="92"/>
      <c r="E49" s="369"/>
      <c r="F49" s="368"/>
      <c r="G49" s="17"/>
      <c r="H49" s="390"/>
      <c r="I49" s="390"/>
      <c r="J49" s="391"/>
      <c r="K49" s="367"/>
    </row>
    <row r="50" spans="1:12" s="8" customFormat="1" ht="18" customHeight="1">
      <c r="B50" s="92"/>
      <c r="E50" s="369"/>
      <c r="F50" s="368"/>
      <c r="I50" s="394" t="s">
        <v>11</v>
      </c>
      <c r="J50" s="395"/>
      <c r="K50" s="367"/>
    </row>
    <row r="51" spans="1:12" s="8" customFormat="1" ht="18" customHeight="1">
      <c r="B51" s="92"/>
      <c r="E51" s="369" t="s">
        <v>48</v>
      </c>
      <c r="F51" s="368">
        <f>SUM('Часть I'!I251:I253)/COUNT('Часть I'!I251:I253)</f>
        <v>1</v>
      </c>
      <c r="J51" s="348" t="s">
        <v>49</v>
      </c>
      <c r="K51" s="350">
        <f>SUM('Часть II'!I257:I277)/COUNT('Часть II'!I257:I277)</f>
        <v>1</v>
      </c>
    </row>
    <row r="52" spans="1:12" s="8" customFormat="1" ht="18" customHeight="1">
      <c r="B52" s="92"/>
      <c r="E52" s="369"/>
      <c r="F52" s="368"/>
      <c r="J52" s="348" t="s">
        <v>50</v>
      </c>
      <c r="K52" s="350">
        <f>SUM('Часть II'!I281:I301)/COUNT('Часть II'!I281:I301)</f>
        <v>1</v>
      </c>
    </row>
    <row r="53" spans="1:12" s="8" customFormat="1" ht="18" customHeight="1">
      <c r="B53" s="93"/>
      <c r="C53" s="381" t="s">
        <v>51</v>
      </c>
      <c r="D53" s="381"/>
      <c r="E53" s="382"/>
      <c r="F53" s="367">
        <f>SUM('Часть I'!I263:I439)/COUNT('Часть I'!I263:I439)</f>
        <v>1</v>
      </c>
      <c r="J53" s="369" t="s">
        <v>52</v>
      </c>
      <c r="K53" s="368">
        <f>SUM('Часть II'!I305:I307)/COUNT('Часть II'!I305:I307)</f>
        <v>1</v>
      </c>
    </row>
    <row r="54" spans="1:12" s="8" customFormat="1" ht="18" customHeight="1">
      <c r="B54" s="93"/>
      <c r="C54" s="381"/>
      <c r="D54" s="381"/>
      <c r="E54" s="382"/>
      <c r="F54" s="367"/>
      <c r="J54" s="369"/>
      <c r="K54" s="368"/>
    </row>
    <row r="55" spans="1:12" s="8" customFormat="1" ht="18" customHeight="1">
      <c r="B55" s="92"/>
      <c r="D55" s="398" t="s">
        <v>53</v>
      </c>
      <c r="E55" s="392"/>
      <c r="F55" s="367">
        <f>SUM('Часть I'!I263:I343)/COUNT('Часть I'!I263:I343)</f>
        <v>1</v>
      </c>
      <c r="J55" s="369" t="s">
        <v>54</v>
      </c>
      <c r="K55" s="368">
        <f>SUM('Часть II'!I311:I331)/COUNT('Часть II'!I311:I331)</f>
        <v>1</v>
      </c>
    </row>
    <row r="56" spans="1:12" s="8" customFormat="1" ht="18" customHeight="1">
      <c r="B56" s="92"/>
      <c r="D56" s="398"/>
      <c r="E56" s="392"/>
      <c r="F56" s="367"/>
      <c r="J56" s="369"/>
      <c r="K56" s="368"/>
    </row>
    <row r="57" spans="1:12" s="8" customFormat="1" ht="18" customHeight="1">
      <c r="B57" s="92"/>
      <c r="D57" s="398"/>
      <c r="E57" s="392"/>
      <c r="F57" s="367"/>
      <c r="J57" s="369" t="s">
        <v>55</v>
      </c>
      <c r="K57" s="368">
        <f>SUM('Часть II'!I335:I355)/COUNT('Часть II'!I335:I355)</f>
        <v>1</v>
      </c>
    </row>
    <row r="58" spans="1:12" s="8" customFormat="1" ht="18" customHeight="1">
      <c r="B58" s="92"/>
      <c r="D58" s="398"/>
      <c r="E58" s="392"/>
      <c r="F58" s="367"/>
      <c r="J58" s="369"/>
      <c r="K58" s="368"/>
    </row>
    <row r="59" spans="1:12" s="8" customFormat="1" ht="18" customHeight="1">
      <c r="B59" s="92"/>
      <c r="E59" s="348" t="s">
        <v>56</v>
      </c>
      <c r="F59" s="110">
        <f>SUM('Часть I'!I263:I280)/COUNT('Часть I'!I263:I280)</f>
        <v>1</v>
      </c>
      <c r="J59" s="348" t="s">
        <v>57</v>
      </c>
      <c r="K59" s="350">
        <f>SUM('Часть II'!I359:I367)/COUNT('Часть II'!I359:I367)</f>
        <v>1</v>
      </c>
    </row>
    <row r="60" spans="1:12" s="8" customFormat="1" ht="18" customHeight="1">
      <c r="B60" s="92"/>
      <c r="E60" s="369" t="s">
        <v>58</v>
      </c>
      <c r="F60" s="367">
        <f>SUM('Часть I'!I284:I289)/COUNT('Часть I'!I284:I289)</f>
        <v>1</v>
      </c>
      <c r="J60" s="369" t="s">
        <v>59</v>
      </c>
      <c r="K60" s="368">
        <f>SUM('Часть II'!I371:I391)/COUNT('Часть II'!I371:I391)</f>
        <v>1</v>
      </c>
      <c r="L60" s="17"/>
    </row>
    <row r="61" spans="1:12" s="17" customFormat="1" ht="18" customHeight="1">
      <c r="A61" s="8"/>
      <c r="B61" s="92"/>
      <c r="C61" s="8"/>
      <c r="D61" s="8"/>
      <c r="E61" s="369"/>
      <c r="F61" s="367"/>
      <c r="G61" s="8"/>
      <c r="H61" s="8"/>
      <c r="I61" s="8"/>
      <c r="J61" s="369"/>
      <c r="K61" s="368"/>
      <c r="L61" s="8"/>
    </row>
    <row r="62" spans="1:12" s="8" customFormat="1" ht="18" customHeight="1">
      <c r="B62" s="92"/>
      <c r="E62" s="369" t="s">
        <v>60</v>
      </c>
      <c r="F62" s="367">
        <f>SUM('Часть I'!I293:I331)/COUNT('Часть I'!I293:I331)</f>
        <v>1</v>
      </c>
      <c r="J62" s="369" t="s">
        <v>61</v>
      </c>
      <c r="K62" s="368">
        <f>SUM('Часть II'!I395:I415)/COUNT('Часть II'!I395:I415)</f>
        <v>1</v>
      </c>
    </row>
    <row r="63" spans="1:12" s="8" customFormat="1" ht="18" customHeight="1">
      <c r="B63" s="92"/>
      <c r="E63" s="369"/>
      <c r="F63" s="367"/>
      <c r="J63" s="369"/>
      <c r="K63" s="368"/>
    </row>
    <row r="64" spans="1:12" s="8" customFormat="1" ht="18" customHeight="1">
      <c r="B64" s="92"/>
      <c r="E64" s="362" t="s">
        <v>62</v>
      </c>
      <c r="F64" s="110">
        <f>SUM('Часть I'!I335:I343)/COUNT('Часть I'!I335:I343)</f>
        <v>1</v>
      </c>
      <c r="G64" s="92"/>
      <c r="J64" s="369" t="s">
        <v>63</v>
      </c>
      <c r="K64" s="368">
        <f>SUM('Часть II'!I419:I439)/COUNT('Часть II'!I419:I439)</f>
        <v>1</v>
      </c>
    </row>
    <row r="65" spans="2:12" s="8" customFormat="1" ht="18" customHeight="1">
      <c r="B65" s="92"/>
      <c r="D65" s="375" t="s">
        <v>64</v>
      </c>
      <c r="E65" s="376"/>
      <c r="F65" s="367">
        <f>SUM('Часть I'!I350:I415)/COUNT('Часть I'!I350:I415)</f>
        <v>1</v>
      </c>
      <c r="G65" s="92"/>
      <c r="J65" s="369"/>
      <c r="K65" s="368"/>
    </row>
    <row r="66" spans="2:12" s="8" customFormat="1" ht="18" customHeight="1">
      <c r="B66" s="92"/>
      <c r="D66" s="375"/>
      <c r="E66" s="376"/>
      <c r="F66" s="367"/>
      <c r="G66" s="92"/>
      <c r="J66" s="351"/>
      <c r="K66" s="352"/>
    </row>
    <row r="67" spans="2:12" s="8" customFormat="1" ht="18" customHeight="1">
      <c r="B67" s="92"/>
      <c r="D67" s="375"/>
      <c r="E67" s="376"/>
      <c r="F67" s="367"/>
      <c r="J67" s="351"/>
      <c r="K67" s="352"/>
    </row>
    <row r="68" spans="2:12" s="8" customFormat="1" ht="18" customHeight="1">
      <c r="B68" s="92"/>
      <c r="E68" s="366" t="s">
        <v>65</v>
      </c>
      <c r="F68" s="367">
        <f>SUM('Часть I'!I350:I355)/COUNT('Часть I'!I350:I355)</f>
        <v>1</v>
      </c>
      <c r="J68" s="351"/>
      <c r="K68" s="352"/>
    </row>
    <row r="69" spans="2:12" s="8" customFormat="1" ht="18" customHeight="1">
      <c r="B69" s="92"/>
      <c r="E69" s="366"/>
      <c r="F69" s="367"/>
      <c r="J69" s="351"/>
      <c r="K69" s="352"/>
    </row>
    <row r="70" spans="2:12" s="8" customFormat="1" ht="18" customHeight="1">
      <c r="B70" s="92"/>
      <c r="E70" s="369" t="s">
        <v>66</v>
      </c>
      <c r="F70" s="367">
        <f>SUM('Часть I'!I359:I382)/COUNT('Часть I'!I359:I382)</f>
        <v>1</v>
      </c>
      <c r="J70" s="351"/>
      <c r="K70" s="352"/>
    </row>
    <row r="71" spans="2:12" s="8" customFormat="1" ht="18" customHeight="1">
      <c r="B71" s="92"/>
      <c r="E71" s="369"/>
      <c r="F71" s="367"/>
      <c r="G71" s="4"/>
      <c r="H71" s="4"/>
      <c r="I71" s="4"/>
      <c r="J71" s="351"/>
      <c r="K71" s="352"/>
    </row>
    <row r="72" spans="2:12" s="8" customFormat="1" ht="18" customHeight="1">
      <c r="B72" s="92"/>
      <c r="E72" s="362" t="s">
        <v>67</v>
      </c>
      <c r="F72" s="110">
        <f>SUM('Часть I'!I386:I394)/COUNT('Часть I'!I386:I394)</f>
        <v>1</v>
      </c>
      <c r="G72" s="4"/>
      <c r="H72" s="4"/>
      <c r="I72" s="4"/>
      <c r="J72" s="353"/>
      <c r="K72" s="352"/>
    </row>
    <row r="73" spans="2:12" s="8" customFormat="1" ht="18" customHeight="1">
      <c r="B73" s="92"/>
      <c r="E73" s="366" t="s">
        <v>68</v>
      </c>
      <c r="F73" s="367">
        <f>SUM('Часть I'!I398:I406)/COUNT('Часть I'!I398:I406)</f>
        <v>1</v>
      </c>
      <c r="G73" s="4"/>
      <c r="H73" s="4"/>
      <c r="I73" s="4"/>
      <c r="J73" s="353"/>
      <c r="K73" s="352"/>
    </row>
    <row r="74" spans="2:12" s="8" customFormat="1" ht="18" customHeight="1">
      <c r="B74" s="92"/>
      <c r="E74" s="366"/>
      <c r="F74" s="367"/>
      <c r="G74" s="4"/>
      <c r="H74" s="4"/>
      <c r="I74" s="4"/>
      <c r="J74" s="353"/>
      <c r="K74" s="352"/>
    </row>
    <row r="75" spans="2:12" s="8" customFormat="1" ht="18" customHeight="1">
      <c r="B75" s="92"/>
      <c r="E75" s="366" t="s">
        <v>69</v>
      </c>
      <c r="F75" s="367">
        <f>SUM('Часть I'!I410:I415)/COUNT('Часть I'!I410:I415)</f>
        <v>1</v>
      </c>
      <c r="G75" s="4"/>
      <c r="H75" s="4"/>
      <c r="I75" s="4"/>
      <c r="J75" s="353"/>
      <c r="K75" s="352"/>
    </row>
    <row r="76" spans="2:12" s="8" customFormat="1" ht="18" customHeight="1">
      <c r="B76" s="92"/>
      <c r="E76" s="366"/>
      <c r="F76" s="367"/>
      <c r="G76" s="4"/>
      <c r="H76" s="4"/>
      <c r="I76" s="4"/>
      <c r="J76" s="353"/>
      <c r="K76" s="352"/>
    </row>
    <row r="77" spans="2:12" s="8" customFormat="1" ht="18" customHeight="1">
      <c r="B77" s="92"/>
      <c r="D77" s="371" t="s">
        <v>70</v>
      </c>
      <c r="E77" s="372"/>
      <c r="F77" s="367">
        <f>SUM('Часть I'!I422:I439)/COUNT('Часть I'!I422:I439)</f>
        <v>1</v>
      </c>
      <c r="G77" s="4"/>
      <c r="H77" s="4"/>
      <c r="I77" s="4"/>
      <c r="J77" s="353"/>
      <c r="K77" s="352"/>
    </row>
    <row r="78" spans="2:12" s="8" customFormat="1" ht="18" customHeight="1">
      <c r="B78" s="92"/>
      <c r="D78" s="371"/>
      <c r="E78" s="372"/>
      <c r="F78" s="367"/>
      <c r="G78" s="4"/>
      <c r="H78" s="4"/>
      <c r="I78" s="4"/>
      <c r="J78" s="353"/>
      <c r="K78" s="352"/>
    </row>
    <row r="79" spans="2:12" s="8" customFormat="1" ht="18" customHeight="1">
      <c r="B79" s="92"/>
      <c r="D79" s="371"/>
      <c r="E79" s="372"/>
      <c r="F79" s="367"/>
      <c r="G79" s="4"/>
      <c r="H79" s="4"/>
      <c r="I79" s="4"/>
      <c r="J79" s="353"/>
      <c r="K79" s="352"/>
    </row>
    <row r="80" spans="2:12" s="8" customFormat="1" ht="18" customHeight="1">
      <c r="B80" s="92"/>
      <c r="E80" s="362" t="s">
        <v>71</v>
      </c>
      <c r="F80" s="110">
        <f>SUM('Часть I'!I422:I424)/COUNT('Часть I'!I422:I424)</f>
        <v>1</v>
      </c>
      <c r="G80" s="4"/>
      <c r="H80" s="4"/>
      <c r="I80" s="4"/>
      <c r="J80" s="353"/>
      <c r="K80" s="352"/>
      <c r="L80" s="4"/>
    </row>
    <row r="81" spans="1:11" ht="18" customHeight="1">
      <c r="A81" s="8"/>
      <c r="B81" s="92"/>
      <c r="C81" s="8"/>
      <c r="D81" s="8"/>
      <c r="E81" s="362" t="s">
        <v>72</v>
      </c>
      <c r="F81" s="110">
        <f>SUM('Часть I'!I428:I430)/COUNT('Часть I'!I428:I430)</f>
        <v>1</v>
      </c>
      <c r="J81" s="353"/>
      <c r="K81" s="352"/>
    </row>
    <row r="82" spans="1:11">
      <c r="A82" s="8"/>
      <c r="B82" s="92"/>
      <c r="C82" s="8"/>
      <c r="D82" s="8"/>
      <c r="E82" s="366" t="s">
        <v>73</v>
      </c>
      <c r="F82" s="367">
        <f>SUM('Часть I'!I434:I439)/COUNT('Часть I'!I434:I439)</f>
        <v>1</v>
      </c>
      <c r="J82" s="353"/>
      <c r="K82" s="352"/>
    </row>
    <row r="83" spans="1:11">
      <c r="A83" s="8"/>
      <c r="B83" s="94"/>
      <c r="C83" s="95"/>
      <c r="D83" s="95"/>
      <c r="E83" s="373"/>
      <c r="F83" s="374"/>
      <c r="G83" s="356"/>
      <c r="H83" s="356"/>
      <c r="I83" s="356"/>
      <c r="J83" s="354"/>
      <c r="K83" s="355"/>
    </row>
    <row r="84" spans="1:11">
      <c r="A84" s="8"/>
      <c r="B84" s="8"/>
      <c r="C84" s="8"/>
      <c r="D84" s="8"/>
      <c r="E84" s="99"/>
    </row>
    <row r="85" spans="1:11">
      <c r="A85" s="8"/>
      <c r="B85" s="8"/>
      <c r="C85" s="8"/>
      <c r="D85" s="8"/>
      <c r="E85" s="99"/>
    </row>
    <row r="86" spans="1:11">
      <c r="A86" s="8"/>
      <c r="B86" s="8"/>
      <c r="C86" s="8"/>
      <c r="D86" s="8"/>
      <c r="E86" s="99"/>
    </row>
    <row r="87" spans="1:11">
      <c r="A87" s="8"/>
      <c r="B87" s="8"/>
      <c r="C87" s="8"/>
      <c r="D87" s="8"/>
      <c r="E87" s="99"/>
    </row>
    <row r="88" spans="1:11">
      <c r="A88" s="8"/>
      <c r="B88" s="8"/>
      <c r="C88" s="8"/>
      <c r="D88" s="8"/>
      <c r="E88" s="99"/>
    </row>
    <row r="89" spans="1:11">
      <c r="A89" s="8"/>
      <c r="B89" s="8"/>
      <c r="C89" s="8"/>
      <c r="D89" s="8"/>
      <c r="E89" s="99"/>
    </row>
    <row r="90" spans="1:11">
      <c r="B90" s="8"/>
      <c r="C90" s="8"/>
      <c r="D90" s="8"/>
      <c r="E90" s="99"/>
    </row>
    <row r="91" spans="1:11">
      <c r="B91" s="8"/>
      <c r="C91" s="8"/>
      <c r="D91" s="8"/>
      <c r="E91" s="99"/>
    </row>
    <row r="92" spans="1:11">
      <c r="B92" s="8"/>
      <c r="C92" s="8"/>
      <c r="D92" s="8"/>
      <c r="E92" s="99"/>
    </row>
    <row r="93" spans="1:11">
      <c r="B93" s="8"/>
      <c r="C93" s="8"/>
      <c r="D93" s="8"/>
      <c r="E93" s="99"/>
    </row>
    <row r="94" spans="1:11">
      <c r="B94" s="8"/>
      <c r="C94" s="8"/>
      <c r="D94" s="8"/>
      <c r="E94" s="99"/>
    </row>
    <row r="95" spans="1:11">
      <c r="B95" s="8"/>
      <c r="C95" s="8"/>
      <c r="D95" s="8"/>
      <c r="E95" s="99"/>
    </row>
    <row r="96" spans="1:11">
      <c r="B96" s="8"/>
      <c r="C96" s="8"/>
      <c r="D96" s="8"/>
      <c r="E96" s="99"/>
    </row>
  </sheetData>
  <mergeCells count="115">
    <mergeCell ref="K57:K58"/>
    <mergeCell ref="E70:E71"/>
    <mergeCell ref="F70:F71"/>
    <mergeCell ref="H48:J49"/>
    <mergeCell ref="K48:K50"/>
    <mergeCell ref="E60:E61"/>
    <mergeCell ref="F60:F61"/>
    <mergeCell ref="F53:F54"/>
    <mergeCell ref="D55:E58"/>
    <mergeCell ref="F55:F58"/>
    <mergeCell ref="C53:E54"/>
    <mergeCell ref="J57:J58"/>
    <mergeCell ref="E51:E52"/>
    <mergeCell ref="F51:F52"/>
    <mergeCell ref="E45:E47"/>
    <mergeCell ref="F45:F47"/>
    <mergeCell ref="F26:F28"/>
    <mergeCell ref="H14:J15"/>
    <mergeCell ref="E48:E50"/>
    <mergeCell ref="F48:F50"/>
    <mergeCell ref="E35:E36"/>
    <mergeCell ref="F35:F36"/>
    <mergeCell ref="J17:J18"/>
    <mergeCell ref="H37:J38"/>
    <mergeCell ref="E37:E38"/>
    <mergeCell ref="F37:F38"/>
    <mergeCell ref="J23:J24"/>
    <mergeCell ref="I50:J50"/>
    <mergeCell ref="K23:K24"/>
    <mergeCell ref="E40:E41"/>
    <mergeCell ref="F40:F41"/>
    <mergeCell ref="J46:J47"/>
    <mergeCell ref="K46:K47"/>
    <mergeCell ref="K37:K39"/>
    <mergeCell ref="K7:K9"/>
    <mergeCell ref="F12:F15"/>
    <mergeCell ref="B3:F3"/>
    <mergeCell ref="G3:J3"/>
    <mergeCell ref="K14:K16"/>
    <mergeCell ref="G4:J4"/>
    <mergeCell ref="B4:E4"/>
    <mergeCell ref="H7:J8"/>
    <mergeCell ref="F7:F8"/>
    <mergeCell ref="F16:F18"/>
    <mergeCell ref="K17:K18"/>
    <mergeCell ref="D15:E15"/>
    <mergeCell ref="D34:E34"/>
    <mergeCell ref="I9:J9"/>
    <mergeCell ref="I16:J16"/>
    <mergeCell ref="I39:J39"/>
    <mergeCell ref="G5:J5"/>
    <mergeCell ref="G6:J6"/>
    <mergeCell ref="B5:E5"/>
    <mergeCell ref="D8:E8"/>
    <mergeCell ref="B6:E6"/>
    <mergeCell ref="C7:E7"/>
    <mergeCell ref="F32:F34"/>
    <mergeCell ref="C12:E14"/>
    <mergeCell ref="E16:E18"/>
    <mergeCell ref="E19:E21"/>
    <mergeCell ref="F19:F21"/>
    <mergeCell ref="F22:F25"/>
    <mergeCell ref="E10:E11"/>
    <mergeCell ref="F10:F11"/>
    <mergeCell ref="E26:E28"/>
    <mergeCell ref="C32:E33"/>
    <mergeCell ref="E22:E25"/>
    <mergeCell ref="D77:E79"/>
    <mergeCell ref="F77:F79"/>
    <mergeCell ref="E82:E83"/>
    <mergeCell ref="F82:F83"/>
    <mergeCell ref="J25:J26"/>
    <mergeCell ref="K25:K26"/>
    <mergeCell ref="J27:J28"/>
    <mergeCell ref="J34:J36"/>
    <mergeCell ref="K34:K36"/>
    <mergeCell ref="J40:J41"/>
    <mergeCell ref="K40:K41"/>
    <mergeCell ref="J42:J43"/>
    <mergeCell ref="K42:K43"/>
    <mergeCell ref="J44:J45"/>
    <mergeCell ref="K44:K45"/>
    <mergeCell ref="J53:J54"/>
    <mergeCell ref="K53:K54"/>
    <mergeCell ref="J60:J61"/>
    <mergeCell ref="K60:K61"/>
    <mergeCell ref="J62:J63"/>
    <mergeCell ref="E62:E63"/>
    <mergeCell ref="F62:F63"/>
    <mergeCell ref="D65:E67"/>
    <mergeCell ref="F65:F67"/>
    <mergeCell ref="E75:E76"/>
    <mergeCell ref="F75:F76"/>
    <mergeCell ref="K62:K63"/>
    <mergeCell ref="J64:J65"/>
    <mergeCell ref="K64:K65"/>
    <mergeCell ref="J10:J12"/>
    <mergeCell ref="K10:K12"/>
    <mergeCell ref="J19:J22"/>
    <mergeCell ref="K19:K22"/>
    <mergeCell ref="J31:J33"/>
    <mergeCell ref="K31:K33"/>
    <mergeCell ref="J55:J56"/>
    <mergeCell ref="K55:K56"/>
    <mergeCell ref="K27:K28"/>
    <mergeCell ref="J29:J30"/>
    <mergeCell ref="K29:K30"/>
    <mergeCell ref="E68:E69"/>
    <mergeCell ref="F68:F69"/>
    <mergeCell ref="E73:E74"/>
    <mergeCell ref="F73:F74"/>
    <mergeCell ref="E30:E31"/>
    <mergeCell ref="F30:F31"/>
    <mergeCell ref="E42:E43"/>
    <mergeCell ref="F42:F43"/>
  </mergeCells>
  <conditionalFormatting sqref="K6:K8 F6:F7 K10 F19 F16 F22 K13:K14 F26 K23 K25 F39:F40 F48 K37 F51 F53 K48 F59:F60 F62 K51:K53 K64 F29:F30 F42 F44:F45 F55 F64:F65 F68 F70 F72:F73 K27 K29 K31 K34 K42 K40 K44 K46 K17 K19 K55 K57 F9:F10 F75 F77">
    <cfRule type="colorScale" priority="25">
      <colorScale>
        <cfvo type="num" val="0"/>
        <cfvo type="num" val="0.5"/>
        <cfvo type="num" val="1"/>
        <color rgb="FFFF0000"/>
        <color rgb="FFFFFF00"/>
        <color rgb="FF00F66F"/>
      </colorScale>
    </cfRule>
  </conditionalFormatting>
  <conditionalFormatting sqref="F12:F14">
    <cfRule type="colorScale" priority="22">
      <colorScale>
        <cfvo type="num" val="0"/>
        <cfvo type="num" val="0.5"/>
        <cfvo type="num" val="1"/>
        <color rgb="FFFF0000"/>
        <color rgb="FFFFFF00"/>
        <color rgb="FF00F66F"/>
      </colorScale>
    </cfRule>
  </conditionalFormatting>
  <conditionalFormatting sqref="F32:F33 F35 F37">
    <cfRule type="colorScale" priority="21">
      <colorScale>
        <cfvo type="num" val="0"/>
        <cfvo type="num" val="0.5"/>
        <cfvo type="num" val="1"/>
        <color rgb="FFFF0000"/>
        <color rgb="FFFFFF00"/>
        <color rgb="FF00F66F"/>
      </colorScale>
    </cfRule>
  </conditionalFormatting>
  <conditionalFormatting sqref="F5">
    <cfRule type="colorScale" priority="5">
      <colorScale>
        <cfvo type="num" val="0"/>
        <cfvo type="num" val="0.5"/>
        <cfvo type="num" val="1"/>
        <color rgb="FFFF0000"/>
        <color rgb="FFFFFF00"/>
        <color rgb="FF00F66F"/>
      </colorScale>
    </cfRule>
  </conditionalFormatting>
  <conditionalFormatting sqref="F80:F82">
    <cfRule type="colorScale" priority="2">
      <colorScale>
        <cfvo type="num" val="0"/>
        <cfvo type="num" val="0.5"/>
        <cfvo type="num" val="1"/>
        <color rgb="FFFF0000"/>
        <color rgb="FFFFFF00"/>
        <color rgb="FF00F66F"/>
      </colorScale>
    </cfRule>
  </conditionalFormatting>
  <conditionalFormatting sqref="K59:K60 K62">
    <cfRule type="colorScale" priority="1">
      <colorScale>
        <cfvo type="num" val="0"/>
        <cfvo type="num" val="0.5"/>
        <cfvo type="num" val="1"/>
        <color rgb="FFFF0000"/>
        <color rgb="FFFFFF00"/>
        <color rgb="FF00F66F"/>
      </colorScale>
    </cfRule>
  </conditionalFormatting>
  <hyperlinks>
    <hyperlink ref="D8" location="'Часть I'!F29" display="Наличие муниципальных показателей"/>
    <hyperlink ref="E19" location="'Часть I'!H35" display="по выявлению динамики образовательных результатов в школах с низкими результатами обучения и/или школах, функционирующими в неблагоприятных социальных условиях"/>
    <hyperlink ref="E26" location="'Часть I'!H95" display="- по оказанию методической помощи школам с низкими результатами обучения и/или школам, функционирующим в неблагоприятных социальных условиях:"/>
    <hyperlink ref="D15" location="'Часть I'!F23" display="Наличие муниципальной цели и задач"/>
    <hyperlink ref="E35" location="'Часть I'!H167" display="- по выявлению, поддержке и развитию способностей и талантов у детей и молодежи"/>
    <hyperlink ref="E37" location="'Часть I'!H176" display="- по выявлению, поддержке и развитию способностей и талантов у обучающихся с ОВЗ"/>
    <hyperlink ref="E40" location="'Часть I'!H197" display="- по учету иных форм развития образовательных достижений школьников (за исключением ВсОШ)"/>
    <hyperlink ref="E42" location="'Часть I'!H206" display="- по охвату обучающихся дополнительным образованием на основе учёта их потребности"/>
    <hyperlink ref="E44" location="'Часть I'!H227" display="- по учету обучающихся по индивидуальным учебным планам"/>
    <hyperlink ref="E45" location="'Часть I'!H227" display="- по развитию способностей у обучающихся классов с углубленным изучением отдельных предметов, профильных (предпрофильных классов)"/>
    <hyperlink ref="E48" location="'Часть I'!H239" display="- по учету педагогических работников, повысивших уровень профессиональных компетенций в области выявления, поддержки и развития способностей и талантов у детей и молодежи"/>
    <hyperlink ref="D55" location="'Часть I'!F266" display="Наличие муниципальных показателей"/>
    <hyperlink ref="E60" location="'Часть I'!H281" display="- по сопровождению профессионального самоопределения обучающихся"/>
    <hyperlink ref="E62" location="'Часть I'!H299" display="- по учету обучающихся, выбравших для сдачи государственной итоговой аттестации по образовательным программам среднего общего образования учебные предметы, изучавшиеся на углубленном уровне"/>
    <hyperlink ref="E64" location="'Часть I'!H332" display="- по выбору профессии обучающимися ООО"/>
    <hyperlink ref="E72" location="'Часть I'!H383" display="- по выбору профессии обучающимися СОО"/>
    <hyperlink ref="C6:E6" location="'Часть I'!B15" display="Часть I. Механизмы управления качеством образовательных результатов"/>
    <hyperlink ref="B5" location="'Общая информация'!A1" display="Общая информация по муниципалитету"/>
    <hyperlink ref="I9" location="'Часть II'!F26" display="Наличие муниципальных показателей"/>
    <hyperlink ref="I16" location="'Часть II'!F266" display="Наличие муниципальных показателей"/>
    <hyperlink ref="J17" location="'Часть II'!H83" display="- по выявлению профессиональных дефицитов педагогических работников"/>
    <hyperlink ref="J19" location="'Часть II'!H236" display="- по повышению профессионального мастерства педагогических работников"/>
    <hyperlink ref="J23" location="'Часть II'!H251" display="- по осуществлению методической поддержки молодых педагогов/по реализации системы наставничества"/>
    <hyperlink ref="J34" location="'Часть II'!H281" display="- по выявлению кадровых потребностей в образовательных организациях муниципалитета"/>
    <hyperlink ref="I39" location="'Часть II'!F473" display="Наличие муниципальных показателей"/>
    <hyperlink ref="J40" location="'Часть II'!H299" display="- по развитию социальных институтов воспитания"/>
    <hyperlink ref="J44" location="'Часть II'!H344" display="- по развитию добровольчества (волонтерства)"/>
    <hyperlink ref="I50" location="'Часть II'!F731" display="Наличие муниципальных показателей"/>
    <hyperlink ref="J51" location="'Часть II'!H254" display="- по целям управления качеством образовательной среды в ДОО"/>
    <hyperlink ref="J52" location="'Часть II'!H278" display="- по управлению качеством образовательной среды в ДОО "/>
    <hyperlink ref="J53" location="'Часть II'!H428" display="- по качеству образовательных условий в дошкольных образовательных организациях (кадровые условия, развивающая предметно-пространственная среда, психолого-педагогические условия)"/>
    <hyperlink ref="J55" location="'Часть II'!H308" display="- по мониторингу показателей качества образовательной среды в ДОО"/>
    <hyperlink ref="J57" location="'Часть II'!H485" display="- по обеспечению здоровья, безопасности и качеству услуг по присмотру и уходу"/>
    <hyperlink ref="H6:J6" location="'Часть I'!B15" display="Часть I. Механизмы управления качеством образовательных результатов"/>
    <hyperlink ref="G6:J6" location="'Часть II'!B3" display="Часть II. Механизмы управления качеством образовательной деятельности"/>
    <hyperlink ref="B5:E5" location="Справочник!B3" display="Справочная информация муниципалитета"/>
    <hyperlink ref="B6:E6" location="'Часть I'!D5" display="Часть I. Механизмы управления качеством образовательных результатов"/>
    <hyperlink ref="C7:E7" location="'Часть I'!D5" display="Направление 1.1. Система оценки качества подготовки обучающихся"/>
    <hyperlink ref="E9" location="'Часть I'!H11" display="Объективность оценки качества подгоготовки обучающихся"/>
    <hyperlink ref="D8:E8" location="'Часть I'!F8" display="Наличие муниципальных показателей:"/>
    <hyperlink ref="D34" location="'Часть I'!F23" display="Наличие муниципальной цели и задач"/>
    <hyperlink ref="D34:E34" location="'Часть I'!F164" display="Наличие муниципальных показателей:"/>
    <hyperlink ref="E51" location="'Часть I'!H245" display="- по осуществлению психолого-педагогического сопровождения способных и талантливых детей и молодежи"/>
    <hyperlink ref="E68" location="'Часть I'!H344" display="- по выявлению предпочтений обучающихся СОО в области профессиональной ориентации"/>
    <hyperlink ref="E70" location="'Часть I'!H362" display="- по осуществлению взаимодействия образовательных организаций с учреждениями/предприятиями"/>
    <hyperlink ref="I9:J9" location="'Часть II'!F8" display="Наличие муниципальных показателей"/>
    <hyperlink ref="J10" location="'Часть II'!H11" display="- по учету руководителей образовательных организаций, повысивших уровень профессиональных компетенций"/>
    <hyperlink ref="J13" location="'Часть II'!H38" display="- по формированию резерва управленческих кадров"/>
    <hyperlink ref="I16:J16" location="'Часть II'!F203" display="Наличие муниципальных показателей"/>
    <hyperlink ref="I39:J39" location="'Часть II'!H296" display="Наличие муниципальных показателей"/>
    <hyperlink ref="J42" location="'Часть II'!H311" display="- по обновлению воспитательного процесса с учетом современных достижений науки и на основе отечественных традиций (гражданское воспитание, патриотическое воспитание и формирование российской идентичности, духовное и нравственное воспитание детей на основе"/>
    <hyperlink ref="J46" location="'Часть II'!H353" display="- по развитию детских общественных объединений (РДШ, Юнармия, ЮИД и т.д.)"/>
    <hyperlink ref="I50:J50" location="'Часть II'!F410" display="Наличие муниципальных показателей"/>
    <hyperlink ref="C12:E14" location="'Часть I'!D50" display="Направление 1.2. Система работы со школами с низкими результатами обучения и/или школами, функционирующими в неблагоприятных социальных условиях"/>
    <hyperlink ref="C32:E33" location="'Часть I'!D149" display="Направление 1.3. Система выявления, поддержки и развития способностей и талантов у детей и молодежи"/>
    <hyperlink ref="E39" location="'Часть I'!H188" display="- по учёту участников этапов Всероссийской олимпиады школьников"/>
    <hyperlink ref="E59" location="'Часть I'!H257" display="- по проведению ранней профориентации обучающихся"/>
    <hyperlink ref="C53:E54" location="'Часть I'!D254" display="Направление 1.4. Система работы по самоопределению и профессиональной ориентации обучающихся"/>
    <hyperlink ref="H7:J8" location="'Часть II'!D5" display="Направление 2.1. Система мониторинга эффективности руководителей образовательных организаций"/>
    <hyperlink ref="H14:J15" location="'Часть II'!D77" display="Направление 2.2. Система обеспечения профессионального развития педагогических работников"/>
    <hyperlink ref="H37:J38" location="'Часть II'!D173" display="Направление 2.3. Общие показатели, отражающие характеристики системы воспитания"/>
    <hyperlink ref="H48:J49" location="'Часть II'!D248" display="'Часть II'!D248"/>
    <hyperlink ref="E10" location="'Часть I'!H29" display="Сбалансированность системы оценки качества подготовки обучающихся"/>
    <hyperlink ref="E16" location="'Часть I'!H26" display="по выявлению школ с низкими результатами обучения и/или школами, функционирующими в неблагоприятных социальных условиях"/>
    <hyperlink ref="E16:E18" location="'Часть I'!H56" display="- по выявлению школ с низкими результатами обучения и/или школами, функционирующими в неблагоприятных социальных условиях, функционирующих в зоне риска снижения образовательных результатов"/>
    <hyperlink ref="E19:E21" location="'Часть I'!H77" display="'- по выявлению динамики образовательных результатов в школах с низкими результатами обучения и/или школах, функционирующими в неблагоприятных социальных условиях"/>
    <hyperlink ref="E22" location="'Часть I'!H83" display="- по учету педагогических работников школ с низкими результатами обучения и/или школ, функционирующих в неблагоприятных социальных условиях, прошедших диагностику профессиональных дефицитов/предметных компетенций"/>
    <hyperlink ref="E26:E28" location="'Часть I'!H89" display="'- по оказанию методической помощи и реализации механизмов поддержки практики школ в области повышения качества образования на региональном и муниципальном уровнях"/>
    <hyperlink ref="E29:E30" location="'Часть I'!H128" display="'- по профилактике учебной неуспешности обучающихся школ региона"/>
    <hyperlink ref="E30" location="'Часть I'!H143" display="'- по мониторингу рисков снижения образовательных результатов и ресурсных дефицитов в образовательных организациях"/>
    <hyperlink ref="E35:E36" location="'Часть I'!H155" display="'-по выявлению, поддержке и развитию способностей и талантов у детей и молодежи"/>
    <hyperlink ref="E37:E38" location="'Часть I'!H173" display="- по выявлению, поддержке и развитию способностей и талантов у обучающихся с ОВЗ"/>
    <hyperlink ref="E40:E41" location="'Часть I'!H200" display="- по учету иных форм развития образовательных достижений школьников (за исключением ВсОШ)"/>
    <hyperlink ref="E48:E50" location="'Часть I'!H242" display="- по учету педагогических работников, повысивших уровень профессиональных компетенций в области выявления, поддержки и развития способностей и талантов у детей и молодежи"/>
    <hyperlink ref="E51:E52" location="'Часть I'!H248" display="- по осуществлению психолого-педагогического сопровождения способных детей и талантливой молодежи"/>
    <hyperlink ref="D55:E58" location="'Часть I'!D257" display="'Часть I'!D257"/>
    <hyperlink ref="E60:E61" location="'Часть I'!H281" display="- по выявлению предпочтений обучающихся ООО в области профессиональной ориентации"/>
    <hyperlink ref="E62:E63" location="'Часть I'!H290" display="- по сопровождению профессионального самоопределения обучающихся ООО (в том числе обучающихся с ОВЗ)"/>
    <hyperlink ref="D65:E67" location="'Часть I'!D344" display="'Часть I'!D344"/>
    <hyperlink ref="E70:E71" location="'Часть I'!H356" display="- по сопровождению профессионального самоопределения обучающихся СОО (в том числе обучающихся с ОВЗ)"/>
    <hyperlink ref="E73:E74" location="'Часть I'!H395" display="- по эффективности профориентационной работы в профильных классах и классах с УИОП"/>
    <hyperlink ref="E75" location="'Часть I'!H404" display="- по успешности зачисления в вуз в соответствии с выбранным профилем"/>
    <hyperlink ref="D77:E79" location="'Часть I'!D416" display="'Часть I'!D416"/>
    <hyperlink ref="E80" location="'Часть I'!H419" display="- по учету обучающихся с ОВЗ, поступивших в ПОО"/>
    <hyperlink ref="E81" location="'Часть I'!H425" display="- по учету обучающихся, поступивших в ПОО своего региона"/>
    <hyperlink ref="E82:E83" location="'Часть I'!H431" display="- по соответствию выбранных специальностей обучающимися ПОО и ОО ВО потребностям рынка труда региона"/>
    <hyperlink ref="J19:J21" location="'Часть II'!H95" display="- по учету индивидуальных образовательных маршрутов совершенствования профессионального мастерства педагогических работников, разработанных на основе диагностики профессиональных дефицитов"/>
    <hyperlink ref="J23:J24" location="'Часть II'!H101" display="- по обеспечению ЦНППМ кураторами индивидуальных маршрутов и тьюторами"/>
    <hyperlink ref="J25:J26" location="'Часть II'!H110" display="- по поддержке педагогов, в том числе молодых, по реализации программ наставничества педагогических работников"/>
    <hyperlink ref="J27:J28" location="'Часть II'!H128" display="- по выявлению кадровых потребностей в образовательных организациях муниципалитетов"/>
    <hyperlink ref="J29:J30" location="'Часть II'!H143" display="- по осуществлению профессиональной переподготовки по образовательным программам педагогической направленности"/>
    <hyperlink ref="J31:J32" location="'Часть II'!H152" display="- по организации повышения квалификации педагогических работников в рамках реализации приоритетных федеральных программ"/>
    <hyperlink ref="J34:J36" location="'Часть II'!H164" display="- по реализации сетевого взаимодействия педагогов (методических объединений, профессиональных сообществ педагогов) на муниципальном уровне"/>
    <hyperlink ref="J40:J41" location="'Часть II'!H191" display="Формирование ценностных ориентаций, связанных с жизнью, здоровьем и безопасностью человека"/>
    <hyperlink ref="J42:J43" location="'Часть II'!H206" display="Формирование ценностных ориентаций, направленных на социальное взаимодействие"/>
    <hyperlink ref="J44:J45" location="'Часть II'!H230" display="Формирование ценностных ориентаций, направленных на личностное развитие"/>
    <hyperlink ref="J46:J47" location="'Часть II'!H242" display="Профилактика деструктивного поведения обучающихся. Выявление обучающихся группы риска"/>
    <hyperlink ref="J53:J54" location="'Часть II'!H302" display="- по методам сбора и обработки информации о качестве образовательной среды в ДОО"/>
    <hyperlink ref="J57:J58" location="'Часть II'!H332" display="- по анализу результатов мониторинга качества образовательной среды в ДОО"/>
    <hyperlink ref="J59" location="'Часть II'!H356" display="по адресным рекомендациям на основе мониторинговых данных"/>
    <hyperlink ref="J60:J61" location="'Часть II'!H368" display="- по мерам и мероприятиям, направленным на развитие качества образовательной среды в ДОО"/>
    <hyperlink ref="J62:J63" location="'Часть II'!H392" display="- по управленческим решениям, направленным на развитие качества образовательной среды в ДОО"/>
    <hyperlink ref="J64:J65" location="'Часть II'!H416" display="- по анализу эффективности управления качеством образовательной среды в ДОО"/>
    <hyperlink ref="E42:E43" location="'Часть I'!H209" display="- по охвату обучающихся дополнительным образованием на основе учёта их потребности"/>
    <hyperlink ref="E45:E47" location="'Часть I'!H233" display="- по развитию способностей у обучающихся в классах с углубленным изучением отдельных предметов, профильных (предпрофильных классов)"/>
    <hyperlink ref="E68:E69" location="'Часть I'!H347" display="- по выявлению предпочтений обучающихся СОО в области профессиональной ориентации"/>
    <hyperlink ref="E75:E76" location="'Часть I'!H407" display="- по успешности зачисления в вуз в соответствии с выбранным профилем"/>
  </hyperlink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sheetPr codeName="Лист2">
    <tabColor rgb="FFFFC000"/>
  </sheetPr>
  <dimension ref="A1:XFC105"/>
  <sheetViews>
    <sheetView showGridLines="0" showRowColHeaders="0" zoomScale="60" zoomScaleNormal="60" workbookViewId="0">
      <pane xSplit="9" ySplit="3" topLeftCell="S4" activePane="bottomRight" state="frozen"/>
      <selection pane="topRight" activeCell="J1" sqref="J1"/>
      <selection pane="bottomLeft" activeCell="A4" sqref="A4"/>
      <selection pane="bottomRight" activeCell="F9" sqref="F9:G9"/>
    </sheetView>
  </sheetViews>
  <sheetFormatPr defaultColWidth="9.109375" defaultRowHeight="15.6"/>
  <cols>
    <col min="1" max="1" width="0.44140625" style="100" customWidth="1"/>
    <col min="2" max="2" width="6.44140625" style="4" customWidth="1"/>
    <col min="3" max="3" width="7.5546875" style="4" customWidth="1"/>
    <col min="4" max="4" width="4.5546875" style="4" customWidth="1"/>
    <col min="5" max="5" width="8.44140625" style="4" customWidth="1"/>
    <col min="6" max="6" width="61.6640625" style="4" customWidth="1"/>
    <col min="7" max="7" width="16.6640625" style="4" customWidth="1"/>
    <col min="8" max="8" width="8.109375" style="91" hidden="1" customWidth="1"/>
    <col min="9" max="9" width="8.6640625" style="91" hidden="1" customWidth="1"/>
    <col min="10" max="16" width="5.6640625" style="4" hidden="1" customWidth="1"/>
    <col min="17" max="17" width="5.6640625" style="7" hidden="1" customWidth="1"/>
    <col min="18" max="18" width="5.6640625" style="4" hidden="1" customWidth="1"/>
    <col min="19" max="16384" width="9.109375" style="4"/>
  </cols>
  <sheetData>
    <row r="1" spans="1:42" s="69" customFormat="1" ht="23.4">
      <c r="A1" s="118"/>
      <c r="B1" s="72" t="s">
        <v>74</v>
      </c>
      <c r="C1" s="67"/>
      <c r="F1" s="65"/>
      <c r="G1" s="65"/>
      <c r="H1" s="88"/>
      <c r="I1" s="88"/>
      <c r="J1" s="65"/>
      <c r="K1" s="67"/>
      <c r="L1" s="67"/>
      <c r="M1" s="67"/>
      <c r="N1" s="67"/>
      <c r="O1" s="67"/>
      <c r="P1" s="67"/>
      <c r="Q1" s="97"/>
      <c r="R1" s="67"/>
      <c r="S1" s="65"/>
      <c r="T1" s="65"/>
      <c r="U1" s="65"/>
      <c r="V1" s="65"/>
      <c r="W1" s="65"/>
      <c r="X1" s="65"/>
      <c r="Y1" s="65"/>
      <c r="Z1" s="67"/>
      <c r="AA1" s="67"/>
      <c r="AB1" s="67"/>
      <c r="AC1" s="67"/>
      <c r="AD1" s="67"/>
      <c r="AE1" s="67"/>
      <c r="AF1" s="67"/>
      <c r="AG1" s="67"/>
      <c r="AH1" s="67"/>
      <c r="AI1" s="67"/>
      <c r="AJ1" s="67"/>
      <c r="AK1" s="67"/>
      <c r="AL1" s="67"/>
      <c r="AM1" s="67"/>
      <c r="AN1" s="67"/>
      <c r="AO1" s="68"/>
      <c r="AP1" s="67"/>
    </row>
    <row r="2" spans="1:42" s="69" customFormat="1" ht="7.5" customHeight="1" thickBot="1">
      <c r="A2" s="119"/>
      <c r="B2" s="67"/>
      <c r="C2" s="67"/>
      <c r="F2" s="65"/>
      <c r="G2" s="65"/>
      <c r="H2" s="88"/>
      <c r="I2" s="88"/>
      <c r="J2" s="65"/>
      <c r="K2" s="67"/>
      <c r="L2" s="67"/>
      <c r="M2" s="67"/>
      <c r="N2" s="67"/>
      <c r="O2" s="67"/>
      <c r="P2" s="67"/>
      <c r="Q2" s="97"/>
      <c r="R2" s="67"/>
      <c r="S2" s="65"/>
      <c r="T2" s="65"/>
      <c r="U2" s="65"/>
      <c r="V2" s="65"/>
      <c r="W2" s="65"/>
      <c r="X2" s="65"/>
      <c r="Y2" s="65"/>
      <c r="Z2" s="67"/>
      <c r="AA2" s="67"/>
      <c r="AB2" s="67"/>
      <c r="AC2" s="67"/>
      <c r="AD2" s="67"/>
      <c r="AE2" s="67"/>
      <c r="AF2" s="67"/>
      <c r="AG2" s="67"/>
      <c r="AH2" s="67"/>
      <c r="AI2" s="67"/>
      <c r="AJ2" s="67"/>
      <c r="AK2" s="67"/>
      <c r="AL2" s="67"/>
      <c r="AM2" s="67"/>
      <c r="AN2" s="67"/>
      <c r="AO2" s="68"/>
      <c r="AP2" s="67"/>
    </row>
    <row r="3" spans="1:42" ht="27.75" customHeight="1" thickBot="1">
      <c r="B3" s="423" t="s">
        <v>6</v>
      </c>
      <c r="C3" s="424"/>
      <c r="D3" s="424"/>
      <c r="E3" s="424"/>
      <c r="F3" s="424"/>
      <c r="G3" s="424"/>
      <c r="H3" s="88"/>
      <c r="I3" s="88"/>
      <c r="J3" s="65"/>
      <c r="K3" s="2"/>
      <c r="L3" s="2"/>
      <c r="M3" s="2"/>
      <c r="N3" s="2"/>
      <c r="O3" s="2"/>
      <c r="P3" s="2"/>
      <c r="R3" s="2"/>
      <c r="S3" s="1"/>
      <c r="T3" s="1"/>
      <c r="U3" s="1"/>
      <c r="V3" s="1"/>
      <c r="W3" s="1"/>
      <c r="X3" s="1"/>
      <c r="Y3" s="1"/>
      <c r="Z3" s="2"/>
      <c r="AA3" s="2"/>
      <c r="AB3" s="2"/>
      <c r="AC3" s="2"/>
      <c r="AD3" s="2"/>
      <c r="AE3" s="2"/>
      <c r="AF3" s="2"/>
      <c r="AG3" s="2"/>
      <c r="AH3" s="2"/>
      <c r="AI3" s="2"/>
      <c r="AJ3" s="2"/>
      <c r="AK3" s="2"/>
      <c r="AL3" s="2"/>
      <c r="AM3" s="2"/>
      <c r="AN3" s="2"/>
      <c r="AO3" s="3"/>
      <c r="AP3" s="2"/>
    </row>
    <row r="4" spans="1:42" s="8" customFormat="1" ht="26.25" customHeight="1" thickBot="1">
      <c r="A4" s="120"/>
      <c r="B4" s="87" t="s">
        <v>75</v>
      </c>
      <c r="C4" s="5"/>
      <c r="D4" s="5"/>
      <c r="E4" s="5"/>
      <c r="F4" s="5"/>
      <c r="G4" s="5"/>
      <c r="H4" s="89"/>
      <c r="I4" s="89"/>
      <c r="J4" s="5"/>
      <c r="K4" s="6"/>
      <c r="L4" s="6"/>
      <c r="M4" s="6"/>
      <c r="N4" s="6"/>
      <c r="O4" s="6"/>
      <c r="P4" s="6"/>
      <c r="Q4" s="7"/>
      <c r="R4" s="6"/>
      <c r="S4" s="5"/>
      <c r="T4" s="5"/>
      <c r="U4" s="5"/>
      <c r="V4" s="5"/>
      <c r="W4" s="5"/>
      <c r="X4" s="5"/>
      <c r="Y4" s="5"/>
      <c r="Z4" s="6"/>
      <c r="AA4" s="6"/>
      <c r="AB4" s="6"/>
      <c r="AC4" s="6"/>
      <c r="AD4" s="6"/>
      <c r="AE4" s="6"/>
      <c r="AF4" s="6"/>
      <c r="AG4" s="6"/>
      <c r="AH4" s="6"/>
      <c r="AI4" s="6"/>
      <c r="AJ4" s="6"/>
      <c r="AK4" s="6"/>
      <c r="AL4" s="6"/>
      <c r="AM4" s="6"/>
      <c r="AN4" s="6"/>
      <c r="AO4" s="7"/>
      <c r="AP4" s="6"/>
    </row>
    <row r="5" spans="1:42">
      <c r="A5" s="121"/>
      <c r="B5" s="1"/>
      <c r="C5" s="1"/>
      <c r="D5" s="71" t="s">
        <v>76</v>
      </c>
      <c r="E5" s="71"/>
      <c r="F5" s="431" t="s">
        <v>77</v>
      </c>
      <c r="G5" s="432"/>
      <c r="H5" s="70" t="b">
        <f>NOT(OR(F5="",F5="&lt;Фамилия&gt;"))</f>
        <v>1</v>
      </c>
      <c r="I5" s="70"/>
      <c r="J5" s="1"/>
      <c r="K5" s="2"/>
      <c r="L5" s="2"/>
      <c r="M5" s="2"/>
      <c r="N5" s="2"/>
      <c r="O5" s="2"/>
      <c r="P5" s="2"/>
      <c r="R5" s="2"/>
      <c r="S5" s="1"/>
      <c r="T5" s="1"/>
      <c r="U5" s="1"/>
      <c r="V5" s="1"/>
      <c r="W5" s="1"/>
      <c r="X5" s="1"/>
      <c r="Y5" s="1"/>
      <c r="Z5" s="2"/>
      <c r="AA5" s="2"/>
      <c r="AB5" s="2"/>
      <c r="AC5" s="2"/>
      <c r="AD5" s="2"/>
      <c r="AE5" s="2"/>
      <c r="AF5" s="2"/>
      <c r="AG5" s="2"/>
      <c r="AH5" s="2"/>
      <c r="AI5" s="2"/>
      <c r="AJ5" s="2"/>
      <c r="AK5" s="2"/>
      <c r="AL5" s="2"/>
      <c r="AM5" s="2"/>
      <c r="AN5" s="2"/>
      <c r="AO5" s="3"/>
      <c r="AP5" s="2"/>
    </row>
    <row r="6" spans="1:42">
      <c r="A6" s="121"/>
      <c r="B6" s="1"/>
      <c r="C6" s="1"/>
      <c r="D6" s="71" t="s">
        <v>78</v>
      </c>
      <c r="E6" s="71"/>
      <c r="F6" s="433" t="s">
        <v>79</v>
      </c>
      <c r="G6" s="434"/>
      <c r="H6" s="70" t="b">
        <f>NOT(OR(F6="",F6="&lt;Имя&gt;"))</f>
        <v>1</v>
      </c>
      <c r="I6" s="70"/>
      <c r="J6" s="1"/>
      <c r="K6" s="2"/>
      <c r="L6" s="2"/>
      <c r="M6" s="2"/>
      <c r="N6" s="2"/>
      <c r="O6" s="2"/>
      <c r="P6" s="2"/>
      <c r="R6" s="2"/>
      <c r="S6" s="1"/>
      <c r="T6" s="1"/>
      <c r="U6" s="1"/>
      <c r="V6" s="1"/>
      <c r="W6" s="1"/>
      <c r="X6" s="1"/>
      <c r="Y6" s="1"/>
      <c r="Z6" s="2"/>
      <c r="AA6" s="2"/>
      <c r="AB6" s="2"/>
      <c r="AC6" s="2"/>
      <c r="AD6" s="2"/>
      <c r="AE6" s="2"/>
      <c r="AF6" s="2"/>
      <c r="AG6" s="2"/>
      <c r="AH6" s="2"/>
      <c r="AI6" s="2"/>
      <c r="AJ6" s="2"/>
      <c r="AK6" s="2"/>
      <c r="AL6" s="2"/>
      <c r="AM6" s="2"/>
      <c r="AN6" s="2"/>
      <c r="AO6" s="3"/>
      <c r="AP6" s="2"/>
    </row>
    <row r="7" spans="1:42">
      <c r="A7" s="121"/>
      <c r="B7" s="1"/>
      <c r="C7" s="1"/>
      <c r="D7" s="71" t="s">
        <v>80</v>
      </c>
      <c r="E7" s="71"/>
      <c r="F7" s="433" t="s">
        <v>81</v>
      </c>
      <c r="G7" s="434"/>
      <c r="H7" s="70" t="b">
        <f>NOT(OR(F7="",F7="&lt;Отчество&gt;"))</f>
        <v>1</v>
      </c>
      <c r="I7" s="70"/>
      <c r="J7" s="1"/>
      <c r="K7" s="2"/>
      <c r="L7" s="2"/>
      <c r="M7" s="2"/>
      <c r="N7" s="2"/>
      <c r="O7" s="2"/>
      <c r="P7" s="2"/>
      <c r="R7" s="2"/>
      <c r="S7" s="1"/>
      <c r="T7" s="1"/>
      <c r="U7" s="1"/>
      <c r="V7" s="1"/>
      <c r="W7" s="1"/>
      <c r="X7" s="1"/>
      <c r="Y7" s="1"/>
      <c r="Z7" s="2"/>
      <c r="AA7" s="2"/>
      <c r="AB7" s="2"/>
      <c r="AC7" s="2"/>
      <c r="AD7" s="2"/>
      <c r="AE7" s="2"/>
      <c r="AF7" s="2"/>
      <c r="AG7" s="2"/>
      <c r="AH7" s="2"/>
      <c r="AI7" s="2"/>
      <c r="AJ7" s="2"/>
      <c r="AK7" s="2"/>
      <c r="AL7" s="2"/>
      <c r="AM7" s="2"/>
      <c r="AN7" s="2"/>
      <c r="AO7" s="3"/>
      <c r="AP7" s="2"/>
    </row>
    <row r="8" spans="1:42">
      <c r="A8" s="121"/>
      <c r="B8" s="1"/>
      <c r="C8" s="1"/>
      <c r="D8" s="71" t="s">
        <v>82</v>
      </c>
      <c r="E8" s="71"/>
      <c r="F8" s="433">
        <v>89823429676</v>
      </c>
      <c r="G8" s="434"/>
      <c r="H8" s="70" t="b">
        <f>NOT(OR(F8="",F8="&lt;тел. мобильный&gt;"))</f>
        <v>1</v>
      </c>
      <c r="I8" s="70"/>
      <c r="J8" s="1"/>
      <c r="K8" s="2"/>
      <c r="L8" s="2"/>
      <c r="M8" s="2"/>
      <c r="N8" s="2"/>
      <c r="O8" s="2"/>
      <c r="P8" s="2"/>
      <c r="R8" s="2"/>
      <c r="S8" s="1"/>
      <c r="T8" s="1"/>
      <c r="U8" s="1"/>
      <c r="V8" s="1"/>
      <c r="W8" s="1"/>
      <c r="X8" s="1"/>
      <c r="Y8" s="1"/>
      <c r="Z8" s="2"/>
      <c r="AA8" s="2"/>
      <c r="AB8" s="2"/>
      <c r="AC8" s="2"/>
      <c r="AD8" s="2"/>
      <c r="AE8" s="2"/>
      <c r="AF8" s="2"/>
      <c r="AG8" s="2"/>
      <c r="AH8" s="2"/>
      <c r="AI8" s="2"/>
      <c r="AJ8" s="2"/>
      <c r="AK8" s="2"/>
      <c r="AL8" s="2"/>
      <c r="AM8" s="2"/>
      <c r="AN8" s="2"/>
      <c r="AO8" s="3"/>
      <c r="AP8" s="2"/>
    </row>
    <row r="9" spans="1:42">
      <c r="A9" s="121"/>
      <c r="B9" s="1"/>
      <c r="C9" s="1"/>
      <c r="D9" s="71" t="s">
        <v>83</v>
      </c>
      <c r="E9" s="71"/>
      <c r="F9" s="441" t="s">
        <v>84</v>
      </c>
      <c r="G9" s="442"/>
      <c r="H9" s="70" t="b">
        <f>NOT(OR(F9="",F9="&lt;Е-почта&gt;"))</f>
        <v>1</v>
      </c>
      <c r="I9" s="70"/>
      <c r="J9" s="1"/>
      <c r="K9" s="2"/>
      <c r="L9" s="2"/>
      <c r="M9" s="2"/>
      <c r="N9" s="2"/>
      <c r="O9" s="2"/>
      <c r="P9" s="2"/>
      <c r="R9" s="2"/>
      <c r="S9" s="1"/>
      <c r="T9" s="1"/>
      <c r="U9" s="1"/>
      <c r="V9" s="1"/>
      <c r="W9" s="1"/>
      <c r="X9" s="1"/>
      <c r="Y9" s="1"/>
      <c r="Z9" s="2"/>
      <c r="AA9" s="2"/>
      <c r="AB9" s="2"/>
      <c r="AC9" s="2"/>
      <c r="AD9" s="2"/>
      <c r="AE9" s="2"/>
      <c r="AF9" s="2"/>
      <c r="AG9" s="2"/>
      <c r="AH9" s="2"/>
      <c r="AI9" s="2"/>
      <c r="AJ9" s="2"/>
      <c r="AK9" s="2"/>
      <c r="AL9" s="2"/>
      <c r="AM9" s="2"/>
      <c r="AN9" s="2"/>
      <c r="AO9" s="3"/>
      <c r="AP9" s="2"/>
    </row>
    <row r="10" spans="1:42">
      <c r="A10" s="121"/>
      <c r="B10" s="1"/>
      <c r="C10" s="1"/>
      <c r="D10" s="1"/>
      <c r="E10" s="1"/>
      <c r="F10" s="1"/>
      <c r="G10" s="1"/>
      <c r="H10" s="90"/>
      <c r="I10" s="90"/>
      <c r="J10" s="1"/>
      <c r="K10" s="2"/>
      <c r="L10" s="2"/>
      <c r="M10" s="2"/>
      <c r="N10" s="2"/>
      <c r="O10" s="2"/>
      <c r="P10" s="2"/>
      <c r="R10" s="2"/>
      <c r="S10" s="1"/>
      <c r="T10" s="1"/>
      <c r="U10" s="1"/>
      <c r="V10" s="1"/>
      <c r="W10" s="1"/>
      <c r="X10" s="1"/>
      <c r="Y10" s="1"/>
      <c r="Z10" s="2"/>
      <c r="AA10" s="2"/>
      <c r="AB10" s="2"/>
      <c r="AC10" s="2"/>
      <c r="AD10" s="2"/>
      <c r="AE10" s="2"/>
      <c r="AF10" s="2"/>
      <c r="AG10" s="2"/>
      <c r="AH10" s="2"/>
      <c r="AI10" s="2"/>
      <c r="AJ10" s="2"/>
      <c r="AK10" s="2"/>
      <c r="AL10" s="2"/>
      <c r="AM10" s="2"/>
      <c r="AN10" s="2"/>
      <c r="AO10" s="3"/>
      <c r="AP10" s="2"/>
    </row>
    <row r="11" spans="1:42" ht="33" customHeight="1" thickBot="1">
      <c r="B11" s="87" t="s">
        <v>85</v>
      </c>
      <c r="C11" s="1"/>
      <c r="D11" s="1"/>
      <c r="E11" s="1"/>
      <c r="F11" s="1"/>
      <c r="G11" s="1"/>
      <c r="H11" s="90"/>
      <c r="I11" s="90"/>
      <c r="J11" s="1"/>
      <c r="K11" s="322" t="s">
        <v>86</v>
      </c>
      <c r="L11" s="322" t="s">
        <v>87</v>
      </c>
      <c r="M11" s="322" t="s">
        <v>88</v>
      </c>
      <c r="N11" s="327" t="s">
        <v>89</v>
      </c>
      <c r="O11" s="327" t="s">
        <v>90</v>
      </c>
      <c r="P11" s="327" t="s">
        <v>91</v>
      </c>
      <c r="Q11" s="322" t="s">
        <v>92</v>
      </c>
      <c r="R11" s="322" t="s">
        <v>93</v>
      </c>
      <c r="S11" s="1"/>
      <c r="T11" s="1"/>
      <c r="U11" s="1"/>
      <c r="V11" s="1"/>
      <c r="W11" s="1"/>
      <c r="X11" s="1"/>
      <c r="Y11" s="1"/>
      <c r="Z11" s="2"/>
      <c r="AA11" s="2"/>
      <c r="AB11" s="2"/>
      <c r="AC11" s="2"/>
      <c r="AD11" s="2"/>
      <c r="AE11" s="2"/>
      <c r="AF11" s="2"/>
      <c r="AG11" s="2"/>
      <c r="AH11" s="2"/>
      <c r="AI11" s="2"/>
      <c r="AJ11" s="2"/>
      <c r="AK11" s="2"/>
      <c r="AL11" s="2"/>
      <c r="AM11" s="2"/>
      <c r="AN11" s="2"/>
      <c r="AO11" s="3"/>
      <c r="AP11" s="2"/>
    </row>
    <row r="12" spans="1:42" s="8" customFormat="1" ht="26.25" customHeight="1" thickBot="1">
      <c r="A12" s="117" t="s">
        <v>94</v>
      </c>
      <c r="B12" s="438" t="s">
        <v>95</v>
      </c>
      <c r="C12" s="439"/>
      <c r="D12" s="439"/>
      <c r="E12" s="439"/>
      <c r="F12" s="440"/>
      <c r="G12" s="344">
        <v>22</v>
      </c>
      <c r="H12" s="70" t="b">
        <f t="shared" ref="H12:H97" si="0">NOT(OR(G12="",G12="&lt;Число&gt;"))</f>
        <v>1</v>
      </c>
      <c r="I12" s="70">
        <f>IF(H12,1,0)</f>
        <v>1</v>
      </c>
      <c r="J12" s="29"/>
      <c r="K12" s="310"/>
      <c r="L12" s="310"/>
      <c r="M12" s="310"/>
      <c r="N12" s="310"/>
      <c r="O12" s="320"/>
      <c r="P12" s="321"/>
      <c r="Q12" s="320"/>
      <c r="R12" s="29"/>
      <c r="S12" s="29"/>
      <c r="T12" s="29"/>
      <c r="U12" s="29"/>
      <c r="V12" s="29"/>
      <c r="W12" s="29"/>
      <c r="X12" s="29"/>
      <c r="Y12" s="6"/>
      <c r="Z12" s="5"/>
      <c r="AA12" s="5"/>
      <c r="AB12" s="6"/>
    </row>
    <row r="13" spans="1:42" s="8" customFormat="1" ht="3.75" customHeight="1" thickBot="1">
      <c r="A13" s="99"/>
      <c r="C13" s="425" t="s">
        <v>96</v>
      </c>
      <c r="D13" s="61"/>
      <c r="E13" s="61"/>
      <c r="F13" s="70"/>
      <c r="G13" s="70"/>
      <c r="H13" s="70"/>
      <c r="I13" s="70"/>
      <c r="J13" s="29"/>
      <c r="K13" s="29"/>
      <c r="L13" s="29"/>
      <c r="M13" s="29"/>
      <c r="N13" s="29"/>
      <c r="O13" s="29"/>
      <c r="P13" s="29"/>
      <c r="Q13" s="321"/>
      <c r="R13" s="29"/>
      <c r="S13" s="29"/>
      <c r="T13" s="29"/>
      <c r="U13" s="29"/>
      <c r="V13" s="29"/>
      <c r="W13" s="29"/>
      <c r="X13" s="29"/>
      <c r="Y13" s="6"/>
      <c r="Z13" s="5"/>
      <c r="AA13" s="5"/>
      <c r="AB13" s="6"/>
    </row>
    <row r="14" spans="1:42" s="8" customFormat="1" ht="11.25" customHeight="1">
      <c r="A14" s="117" t="s">
        <v>97</v>
      </c>
      <c r="C14" s="426"/>
      <c r="D14" s="402" t="s">
        <v>98</v>
      </c>
      <c r="E14" s="403"/>
      <c r="F14" s="404"/>
      <c r="G14" s="410">
        <v>11</v>
      </c>
      <c r="H14" s="412" t="b">
        <f t="shared" si="0"/>
        <v>1</v>
      </c>
      <c r="I14" s="413">
        <f t="shared" ref="I14:I97" si="1">IF(H14,1,0)</f>
        <v>1</v>
      </c>
      <c r="J14" s="29"/>
      <c r="K14" s="29"/>
      <c r="L14" s="310"/>
      <c r="M14" s="29"/>
      <c r="N14" s="29"/>
      <c r="O14" s="29"/>
      <c r="P14" s="29"/>
      <c r="Q14" s="321"/>
      <c r="R14" s="29"/>
      <c r="S14" s="29"/>
      <c r="T14" s="29"/>
      <c r="U14" s="29"/>
      <c r="V14" s="29"/>
      <c r="W14" s="29"/>
      <c r="X14" s="29"/>
      <c r="Y14" s="6"/>
      <c r="Z14" s="5"/>
      <c r="AA14" s="5"/>
      <c r="AB14" s="6"/>
    </row>
    <row r="15" spans="1:42" s="8" customFormat="1" ht="11.25" customHeight="1" thickBot="1">
      <c r="A15" s="99"/>
      <c r="C15" s="359"/>
      <c r="D15" s="405"/>
      <c r="E15" s="406"/>
      <c r="F15" s="407"/>
      <c r="G15" s="411"/>
      <c r="H15" s="412"/>
      <c r="I15" s="413"/>
      <c r="J15" s="29"/>
      <c r="K15" s="29"/>
      <c r="L15" s="310"/>
      <c r="M15" s="29"/>
      <c r="N15" s="29"/>
      <c r="O15" s="29"/>
      <c r="P15" s="29"/>
      <c r="Q15" s="321"/>
      <c r="R15" s="29"/>
      <c r="S15" s="29"/>
      <c r="T15" s="29"/>
      <c r="U15" s="29"/>
      <c r="V15" s="29"/>
      <c r="W15" s="29"/>
      <c r="X15" s="29"/>
      <c r="Y15" s="6"/>
      <c r="Z15" s="5"/>
      <c r="AA15" s="5"/>
      <c r="AB15" s="6"/>
    </row>
    <row r="16" spans="1:42" s="8" customFormat="1" ht="3.75" customHeight="1" thickBot="1">
      <c r="A16" s="99"/>
      <c r="C16" s="62"/>
      <c r="D16" s="63"/>
      <c r="E16" s="63"/>
      <c r="F16" s="70"/>
      <c r="G16" s="70"/>
      <c r="H16" s="70"/>
      <c r="I16" s="70"/>
      <c r="J16" s="29"/>
      <c r="K16" s="29"/>
      <c r="L16" s="29"/>
      <c r="M16" s="29"/>
      <c r="N16" s="29"/>
      <c r="O16" s="29"/>
      <c r="P16" s="29"/>
      <c r="Q16" s="321"/>
      <c r="R16" s="29"/>
      <c r="S16" s="29"/>
      <c r="T16" s="29"/>
      <c r="U16" s="29"/>
      <c r="V16" s="29"/>
      <c r="W16" s="29"/>
      <c r="X16" s="29"/>
      <c r="Y16" s="6"/>
      <c r="Z16" s="5"/>
      <c r="AA16" s="5"/>
      <c r="AB16" s="6"/>
    </row>
    <row r="17" spans="1:28" s="8" customFormat="1" ht="27" customHeight="1" thickBot="1">
      <c r="A17" s="117" t="s">
        <v>99</v>
      </c>
      <c r="B17" s="438" t="s">
        <v>100</v>
      </c>
      <c r="C17" s="439"/>
      <c r="D17" s="439"/>
      <c r="E17" s="439"/>
      <c r="F17" s="440"/>
      <c r="G17" s="344">
        <v>4401</v>
      </c>
      <c r="H17" s="70" t="b">
        <f t="shared" si="0"/>
        <v>1</v>
      </c>
      <c r="I17" s="70">
        <f t="shared" si="1"/>
        <v>1</v>
      </c>
      <c r="J17" s="29"/>
      <c r="K17" s="29"/>
      <c r="L17" s="29"/>
      <c r="M17" s="310"/>
      <c r="N17" s="29"/>
      <c r="O17" s="29"/>
      <c r="P17" s="29"/>
      <c r="Q17" s="321"/>
      <c r="R17" s="29"/>
      <c r="S17" s="29"/>
      <c r="T17" s="29"/>
      <c r="U17" s="29"/>
      <c r="V17" s="29"/>
      <c r="W17" s="29"/>
      <c r="X17" s="29"/>
      <c r="Y17" s="6"/>
      <c r="Z17" s="5"/>
      <c r="AA17" s="5"/>
      <c r="AB17" s="6"/>
    </row>
    <row r="18" spans="1:28" s="8" customFormat="1" ht="4.5" customHeight="1" thickBot="1">
      <c r="A18" s="99"/>
      <c r="C18" s="61"/>
      <c r="D18" s="61"/>
      <c r="E18" s="61"/>
      <c r="F18" s="70"/>
      <c r="G18" s="70"/>
      <c r="H18" s="70"/>
      <c r="I18" s="70"/>
      <c r="J18" s="29"/>
      <c r="K18" s="29"/>
      <c r="L18" s="29"/>
      <c r="M18" s="310"/>
      <c r="N18" s="29"/>
      <c r="O18" s="29"/>
      <c r="P18" s="29"/>
      <c r="Q18" s="321"/>
      <c r="R18" s="29"/>
      <c r="S18" s="29"/>
      <c r="T18" s="29"/>
      <c r="U18" s="29"/>
      <c r="V18" s="29"/>
      <c r="W18" s="29"/>
      <c r="X18" s="29"/>
      <c r="Y18" s="6"/>
      <c r="Z18" s="5"/>
      <c r="AA18" s="5"/>
      <c r="AB18" s="6"/>
    </row>
    <row r="19" spans="1:28" s="8" customFormat="1" ht="29.25" customHeight="1" thickBot="1">
      <c r="A19" s="117" t="s">
        <v>101</v>
      </c>
      <c r="B19" s="435" t="s">
        <v>102</v>
      </c>
      <c r="C19" s="436"/>
      <c r="D19" s="436"/>
      <c r="E19" s="436"/>
      <c r="F19" s="437"/>
      <c r="G19" s="344">
        <v>2331</v>
      </c>
      <c r="H19" s="70" t="b">
        <f t="shared" si="0"/>
        <v>1</v>
      </c>
      <c r="I19" s="70">
        <f t="shared" si="1"/>
        <v>1</v>
      </c>
      <c r="J19" s="29"/>
      <c r="K19" s="29"/>
      <c r="L19" s="29"/>
      <c r="M19" s="310"/>
      <c r="N19" s="29"/>
      <c r="O19" s="29"/>
      <c r="P19" s="29"/>
      <c r="Q19" s="320"/>
      <c r="R19" s="29"/>
      <c r="S19" s="29"/>
      <c r="T19" s="29"/>
      <c r="U19" s="29"/>
      <c r="V19" s="29"/>
      <c r="W19" s="29"/>
      <c r="X19" s="29"/>
      <c r="Y19" s="6"/>
      <c r="Z19" s="5"/>
      <c r="AA19" s="5"/>
      <c r="AB19" s="6"/>
    </row>
    <row r="20" spans="1:28" s="8" customFormat="1" ht="4.5" customHeight="1" thickBot="1">
      <c r="A20" s="99"/>
      <c r="C20" s="425" t="s">
        <v>96</v>
      </c>
      <c r="D20" s="61"/>
      <c r="E20" s="61"/>
      <c r="F20" s="70"/>
      <c r="G20" s="70"/>
      <c r="H20" s="70"/>
      <c r="I20" s="70"/>
      <c r="J20" s="29"/>
      <c r="K20" s="29"/>
      <c r="L20" s="29"/>
      <c r="M20" s="29"/>
      <c r="N20" s="29"/>
      <c r="O20" s="29"/>
      <c r="P20" s="29"/>
      <c r="Q20" s="321"/>
      <c r="R20" s="29"/>
      <c r="S20" s="29"/>
      <c r="T20" s="29"/>
      <c r="U20" s="29"/>
      <c r="V20" s="29"/>
      <c r="W20" s="29"/>
      <c r="X20" s="29"/>
      <c r="Y20" s="6"/>
      <c r="Z20" s="5"/>
      <c r="AA20" s="5"/>
      <c r="AB20" s="6"/>
    </row>
    <row r="21" spans="1:28" s="8" customFormat="1" ht="12" customHeight="1">
      <c r="A21" s="117" t="s">
        <v>103</v>
      </c>
      <c r="C21" s="426"/>
      <c r="D21" s="402" t="s">
        <v>104</v>
      </c>
      <c r="E21" s="403"/>
      <c r="F21" s="404"/>
      <c r="G21" s="410">
        <v>280</v>
      </c>
      <c r="H21" s="412" t="b">
        <f t="shared" si="0"/>
        <v>1</v>
      </c>
      <c r="I21" s="413">
        <f t="shared" si="1"/>
        <v>1</v>
      </c>
      <c r="J21" s="29"/>
      <c r="K21" s="29"/>
      <c r="L21" s="29"/>
      <c r="M21" s="29"/>
      <c r="N21" s="310"/>
      <c r="O21" s="29"/>
      <c r="P21" s="29"/>
      <c r="Q21" s="321"/>
      <c r="R21" s="29"/>
      <c r="S21" s="29"/>
      <c r="T21" s="29"/>
      <c r="U21" s="29"/>
      <c r="V21" s="29"/>
      <c r="W21" s="29"/>
      <c r="X21" s="29"/>
      <c r="Y21" s="6"/>
      <c r="Z21" s="5"/>
      <c r="AA21" s="5"/>
      <c r="AB21" s="6"/>
    </row>
    <row r="22" spans="1:28" s="8" customFormat="1" ht="12" customHeight="1" thickBot="1">
      <c r="A22" s="99"/>
      <c r="C22" s="311">
        <f>IF(ISERR(G21+G24+G30+G36+G42+G48+G57+G69),0,G21+G24+G30+G36+G42+G48+G57+G69)</f>
        <v>1733</v>
      </c>
      <c r="D22" s="405"/>
      <c r="E22" s="406"/>
      <c r="F22" s="407"/>
      <c r="G22" s="411"/>
      <c r="H22" s="412"/>
      <c r="I22" s="413"/>
      <c r="J22" s="29"/>
      <c r="K22" s="29"/>
      <c r="L22" s="29"/>
      <c r="M22" s="29"/>
      <c r="N22" s="310"/>
      <c r="O22" s="29"/>
      <c r="P22" s="29"/>
      <c r="Q22" s="321"/>
      <c r="R22" s="29"/>
      <c r="S22" s="29"/>
      <c r="T22" s="29"/>
      <c r="U22" s="29"/>
      <c r="V22" s="29"/>
      <c r="W22" s="29"/>
      <c r="X22" s="29"/>
      <c r="Y22" s="6"/>
      <c r="Z22" s="5"/>
      <c r="AA22" s="5"/>
      <c r="AB22" s="6"/>
    </row>
    <row r="23" spans="1:28" s="8" customFormat="1" ht="4.5" customHeight="1" thickBot="1">
      <c r="A23" s="99"/>
      <c r="C23" s="82"/>
      <c r="D23" s="61"/>
      <c r="E23" s="61"/>
      <c r="F23" s="70"/>
      <c r="G23" s="70"/>
      <c r="H23" s="70"/>
      <c r="I23" s="70"/>
      <c r="J23" s="29"/>
      <c r="K23" s="29"/>
      <c r="L23" s="29"/>
      <c r="M23" s="29"/>
      <c r="N23" s="29"/>
      <c r="O23" s="29"/>
      <c r="P23" s="29"/>
      <c r="Q23" s="321"/>
      <c r="R23" s="29"/>
      <c r="S23" s="29"/>
      <c r="T23" s="29"/>
      <c r="U23" s="29"/>
      <c r="V23" s="29"/>
      <c r="W23" s="29"/>
      <c r="X23" s="29"/>
      <c r="Y23" s="6"/>
      <c r="Z23" s="5"/>
      <c r="AA23" s="5"/>
      <c r="AB23" s="6"/>
    </row>
    <row r="24" spans="1:28" s="8" customFormat="1" ht="12" customHeight="1">
      <c r="A24" s="117" t="s">
        <v>105</v>
      </c>
      <c r="B24" s="70">
        <f>IF(ISERR(G24+G30+G36+G42),0,G24+G30+G36+G42)</f>
        <v>1037</v>
      </c>
      <c r="C24" s="328">
        <f>IF(ISERR(G24+G30+G36+G42+G48),0,G24+G30+G36+G42+G48)</f>
        <v>1286</v>
      </c>
      <c r="D24" s="402" t="s">
        <v>106</v>
      </c>
      <c r="E24" s="403"/>
      <c r="F24" s="404"/>
      <c r="G24" s="410">
        <v>320</v>
      </c>
      <c r="H24" s="412" t="b">
        <f t="shared" si="0"/>
        <v>1</v>
      </c>
      <c r="I24" s="413">
        <f t="shared" si="1"/>
        <v>1</v>
      </c>
      <c r="J24" s="29"/>
      <c r="K24" s="29"/>
      <c r="L24" s="29"/>
      <c r="M24" s="310"/>
      <c r="N24" s="310"/>
      <c r="O24" s="29"/>
      <c r="P24" s="29"/>
      <c r="Q24" s="321"/>
      <c r="R24" s="29"/>
      <c r="S24" s="29"/>
      <c r="T24" s="29"/>
      <c r="U24" s="29"/>
      <c r="V24" s="29"/>
      <c r="W24" s="29"/>
      <c r="X24" s="29"/>
      <c r="Y24" s="6"/>
      <c r="Z24" s="5"/>
      <c r="AA24" s="5"/>
      <c r="AB24" s="6"/>
    </row>
    <row r="25" spans="1:28" s="8" customFormat="1" ht="12" customHeight="1" thickBot="1">
      <c r="A25" s="99"/>
      <c r="C25" s="317">
        <f>IF(ISERR(G24+G30+G36+G42+G48+G57+G69),0,G24+G30+G36+G42+G48+G57+G69)</f>
        <v>1453</v>
      </c>
      <c r="D25" s="405"/>
      <c r="E25" s="406"/>
      <c r="F25" s="407"/>
      <c r="G25" s="411"/>
      <c r="H25" s="412"/>
      <c r="I25" s="413"/>
      <c r="J25" s="29"/>
      <c r="K25" s="29"/>
      <c r="L25" s="29"/>
      <c r="M25" s="310"/>
      <c r="N25" s="310"/>
      <c r="O25" s="29"/>
      <c r="P25" s="29"/>
      <c r="Q25" s="321"/>
      <c r="R25" s="29"/>
      <c r="S25" s="29"/>
      <c r="T25" s="29"/>
      <c r="U25" s="29"/>
      <c r="V25" s="29"/>
      <c r="W25" s="29"/>
      <c r="X25" s="29"/>
      <c r="Y25" s="6"/>
      <c r="Z25" s="5"/>
      <c r="AA25" s="5"/>
      <c r="AB25" s="6"/>
    </row>
    <row r="26" spans="1:28" s="8" customFormat="1" ht="4.5" customHeight="1" thickBot="1">
      <c r="A26" s="99"/>
      <c r="C26" s="82"/>
      <c r="D26" s="61"/>
      <c r="E26" s="416" t="s">
        <v>96</v>
      </c>
      <c r="F26" s="70"/>
      <c r="G26" s="70"/>
      <c r="H26" s="70"/>
      <c r="I26" s="70"/>
      <c r="J26" s="29"/>
      <c r="K26" s="29"/>
      <c r="L26" s="29"/>
      <c r="M26" s="29"/>
      <c r="N26" s="310"/>
      <c r="O26" s="29"/>
      <c r="P26" s="29"/>
      <c r="Q26" s="321"/>
      <c r="R26" s="29"/>
      <c r="S26" s="29"/>
      <c r="T26" s="29"/>
      <c r="U26" s="29"/>
      <c r="V26" s="29"/>
      <c r="W26" s="29"/>
      <c r="X26" s="29"/>
      <c r="Y26" s="6"/>
      <c r="Z26" s="5"/>
      <c r="AA26" s="5"/>
      <c r="AB26" s="6"/>
    </row>
    <row r="27" spans="1:28" s="8" customFormat="1" ht="11.25" customHeight="1">
      <c r="A27" s="117" t="s">
        <v>107</v>
      </c>
      <c r="C27" s="84"/>
      <c r="E27" s="417"/>
      <c r="F27" s="418" t="s">
        <v>108</v>
      </c>
      <c r="G27" s="410">
        <v>15</v>
      </c>
      <c r="H27" s="412" t="b">
        <f t="shared" ref="H27" si="2">NOT(OR(G27="",G27="&lt;Число&gt;"))</f>
        <v>1</v>
      </c>
      <c r="I27" s="413">
        <f t="shared" ref="I27" si="3">IF(H27,1,0)</f>
        <v>1</v>
      </c>
      <c r="J27" s="29"/>
      <c r="K27" s="29"/>
      <c r="L27" s="29"/>
      <c r="M27" s="29"/>
      <c r="N27" s="310"/>
      <c r="O27" s="29"/>
      <c r="P27" s="29"/>
      <c r="Q27" s="321"/>
      <c r="R27" s="29"/>
      <c r="S27" s="29"/>
      <c r="T27" s="29"/>
      <c r="U27" s="29"/>
      <c r="V27" s="29"/>
      <c r="W27" s="29"/>
      <c r="X27" s="29"/>
      <c r="Y27" s="6"/>
      <c r="Z27" s="5"/>
      <c r="AA27" s="5"/>
      <c r="AB27" s="6"/>
    </row>
    <row r="28" spans="1:28" s="8" customFormat="1" ht="11.25" customHeight="1" thickBot="1">
      <c r="A28" s="99"/>
      <c r="C28" s="82"/>
      <c r="D28" s="61"/>
      <c r="E28" s="360">
        <f>IF(ISERR(G27+G33+G39+G45+G51),0,G27+G33+G39+G45+G51)</f>
        <v>68</v>
      </c>
      <c r="F28" s="419"/>
      <c r="G28" s="411"/>
      <c r="H28" s="412"/>
      <c r="I28" s="413"/>
      <c r="J28" s="29"/>
      <c r="K28" s="29"/>
      <c r="L28" s="29"/>
      <c r="M28" s="29"/>
      <c r="N28" s="310"/>
      <c r="O28" s="29"/>
      <c r="P28" s="29"/>
      <c r="Q28" s="321"/>
      <c r="R28" s="29"/>
      <c r="S28" s="29"/>
      <c r="T28" s="29"/>
      <c r="U28" s="29"/>
      <c r="V28" s="29"/>
      <c r="W28" s="29"/>
      <c r="X28" s="29"/>
      <c r="Y28" s="6"/>
      <c r="Z28" s="5"/>
      <c r="AA28" s="5"/>
      <c r="AB28" s="6"/>
    </row>
    <row r="29" spans="1:28" s="8" customFormat="1" ht="4.5" customHeight="1" thickBot="1">
      <c r="A29" s="99"/>
      <c r="C29" s="82"/>
      <c r="D29" s="61"/>
      <c r="E29" s="61"/>
      <c r="F29" s="70"/>
      <c r="G29" s="70"/>
      <c r="H29" s="70"/>
      <c r="I29" s="70"/>
      <c r="J29" s="29"/>
      <c r="K29" s="29"/>
      <c r="L29" s="29"/>
      <c r="M29" s="29"/>
      <c r="N29" s="29"/>
      <c r="O29" s="29"/>
      <c r="P29" s="29"/>
      <c r="Q29" s="321"/>
      <c r="R29" s="29"/>
      <c r="S29" s="29"/>
      <c r="T29" s="29"/>
      <c r="U29" s="29"/>
      <c r="V29" s="29"/>
      <c r="W29" s="29"/>
      <c r="X29" s="29"/>
      <c r="Y29" s="6"/>
      <c r="Z29" s="5"/>
      <c r="AA29" s="5"/>
      <c r="AB29" s="6"/>
    </row>
    <row r="30" spans="1:28" s="8" customFormat="1" ht="12" customHeight="1">
      <c r="A30" s="117" t="s">
        <v>109</v>
      </c>
      <c r="C30" s="83"/>
      <c r="D30" s="402" t="s">
        <v>110</v>
      </c>
      <c r="E30" s="403"/>
      <c r="F30" s="404"/>
      <c r="G30" s="410">
        <v>246</v>
      </c>
      <c r="H30" s="412" t="b">
        <f t="shared" si="0"/>
        <v>1</v>
      </c>
      <c r="I30" s="413">
        <f t="shared" si="1"/>
        <v>1</v>
      </c>
      <c r="J30" s="29"/>
      <c r="K30" s="29"/>
      <c r="L30" s="29"/>
      <c r="M30" s="310"/>
      <c r="N30" s="310"/>
      <c r="O30" s="29"/>
      <c r="P30" s="29"/>
      <c r="Q30" s="321"/>
      <c r="R30" s="29"/>
      <c r="S30" s="29"/>
      <c r="T30" s="29"/>
      <c r="U30" s="29"/>
      <c r="V30" s="29"/>
      <c r="W30" s="29"/>
      <c r="X30" s="29"/>
      <c r="Y30" s="6"/>
      <c r="Z30" s="5"/>
      <c r="AA30" s="5"/>
      <c r="AB30" s="6"/>
    </row>
    <row r="31" spans="1:28" s="8" customFormat="1" ht="12" customHeight="1" thickBot="1">
      <c r="A31" s="99"/>
      <c r="C31" s="317">
        <f>IF(ISERR(G30+G36+G42+G48),0,G30+G36+G42+G48)</f>
        <v>966</v>
      </c>
      <c r="D31" s="405"/>
      <c r="E31" s="406"/>
      <c r="F31" s="407"/>
      <c r="G31" s="411"/>
      <c r="H31" s="412"/>
      <c r="I31" s="413"/>
      <c r="J31" s="29"/>
      <c r="K31" s="29"/>
      <c r="L31" s="29"/>
      <c r="M31" s="310"/>
      <c r="N31" s="310"/>
      <c r="O31" s="29"/>
      <c r="P31" s="29"/>
      <c r="Q31" s="321"/>
      <c r="R31" s="29"/>
      <c r="S31" s="29"/>
      <c r="T31" s="29"/>
      <c r="U31" s="29"/>
      <c r="V31" s="29"/>
      <c r="W31" s="29"/>
      <c r="X31" s="29"/>
      <c r="Y31" s="6"/>
      <c r="Z31" s="5"/>
      <c r="AA31" s="5"/>
      <c r="AB31" s="6"/>
    </row>
    <row r="32" spans="1:28" s="8" customFormat="1" ht="4.5" customHeight="1" thickBot="1">
      <c r="A32" s="99"/>
      <c r="C32" s="82"/>
      <c r="D32" s="61"/>
      <c r="E32" s="416" t="s">
        <v>96</v>
      </c>
      <c r="F32" s="70"/>
      <c r="G32" s="70"/>
      <c r="H32" s="70"/>
      <c r="I32" s="70"/>
      <c r="J32" s="29"/>
      <c r="K32" s="29"/>
      <c r="L32" s="29"/>
      <c r="M32" s="29"/>
      <c r="N32" s="310"/>
      <c r="O32" s="29"/>
      <c r="P32" s="29"/>
      <c r="Q32" s="321"/>
      <c r="R32" s="29"/>
      <c r="S32" s="29"/>
      <c r="T32" s="29"/>
      <c r="U32" s="29"/>
      <c r="V32" s="29"/>
      <c r="W32" s="29"/>
      <c r="X32" s="29"/>
      <c r="Y32" s="6"/>
      <c r="Z32" s="5"/>
      <c r="AA32" s="5"/>
      <c r="AB32" s="6"/>
    </row>
    <row r="33" spans="1:28" s="8" customFormat="1" ht="11.25" customHeight="1">
      <c r="A33" s="117" t="s">
        <v>107</v>
      </c>
      <c r="C33" s="84"/>
      <c r="E33" s="417"/>
      <c r="F33" s="418" t="s">
        <v>108</v>
      </c>
      <c r="G33" s="410">
        <v>18</v>
      </c>
      <c r="H33" s="412" t="b">
        <f t="shared" si="0"/>
        <v>1</v>
      </c>
      <c r="I33" s="413">
        <f t="shared" si="1"/>
        <v>1</v>
      </c>
      <c r="J33" s="29"/>
      <c r="K33" s="29"/>
      <c r="L33" s="29"/>
      <c r="M33" s="29"/>
      <c r="N33" s="310"/>
      <c r="O33" s="29"/>
      <c r="P33" s="29"/>
      <c r="Q33" s="321"/>
      <c r="R33" s="29"/>
      <c r="S33" s="29"/>
      <c r="T33" s="29"/>
      <c r="U33" s="29"/>
      <c r="V33" s="29"/>
      <c r="W33" s="29"/>
      <c r="X33" s="29"/>
      <c r="Y33" s="6"/>
      <c r="Z33" s="5"/>
      <c r="AA33" s="5"/>
      <c r="AB33" s="6"/>
    </row>
    <row r="34" spans="1:28" s="8" customFormat="1" ht="11.25" customHeight="1" thickBot="1">
      <c r="A34" s="99"/>
      <c r="C34" s="82"/>
      <c r="D34" s="61"/>
      <c r="E34" s="113"/>
      <c r="F34" s="419"/>
      <c r="G34" s="411"/>
      <c r="H34" s="412"/>
      <c r="I34" s="413"/>
      <c r="J34" s="29"/>
      <c r="K34" s="29"/>
      <c r="L34" s="29"/>
      <c r="M34" s="29"/>
      <c r="N34" s="310"/>
      <c r="O34" s="29"/>
      <c r="P34" s="29"/>
      <c r="Q34" s="321"/>
      <c r="R34" s="29"/>
      <c r="S34" s="29"/>
      <c r="T34" s="29"/>
      <c r="U34" s="29"/>
      <c r="V34" s="29"/>
      <c r="W34" s="29"/>
      <c r="X34" s="29"/>
      <c r="Y34" s="6"/>
      <c r="Z34" s="5"/>
      <c r="AA34" s="5"/>
      <c r="AB34" s="6"/>
    </row>
    <row r="35" spans="1:28" s="8" customFormat="1" ht="4.5" customHeight="1" thickBot="1">
      <c r="A35" s="99"/>
      <c r="C35" s="82"/>
      <c r="D35" s="61"/>
      <c r="E35" s="61"/>
      <c r="F35" s="70"/>
      <c r="G35" s="70"/>
      <c r="H35" s="70"/>
      <c r="I35" s="70"/>
      <c r="J35" s="29"/>
      <c r="K35" s="29"/>
      <c r="L35" s="29"/>
      <c r="M35" s="29"/>
      <c r="N35" s="29"/>
      <c r="O35" s="29"/>
      <c r="P35" s="29"/>
      <c r="Q35" s="321"/>
      <c r="R35" s="29"/>
      <c r="S35" s="29"/>
      <c r="T35" s="29"/>
      <c r="U35" s="29"/>
      <c r="V35" s="29"/>
      <c r="W35" s="29"/>
      <c r="X35" s="29"/>
      <c r="Y35" s="6"/>
      <c r="Z35" s="5"/>
      <c r="AA35" s="5"/>
      <c r="AB35" s="6"/>
    </row>
    <row r="36" spans="1:28" s="8" customFormat="1" ht="12" customHeight="1">
      <c r="A36" s="117" t="s">
        <v>111</v>
      </c>
      <c r="C36" s="83"/>
      <c r="D36" s="402" t="s">
        <v>112</v>
      </c>
      <c r="E36" s="403"/>
      <c r="F36" s="404"/>
      <c r="G36" s="410">
        <v>238</v>
      </c>
      <c r="H36" s="412" t="b">
        <f t="shared" si="0"/>
        <v>1</v>
      </c>
      <c r="I36" s="413">
        <f t="shared" si="1"/>
        <v>1</v>
      </c>
      <c r="J36" s="29"/>
      <c r="K36" s="29"/>
      <c r="L36" s="29"/>
      <c r="M36" s="310"/>
      <c r="N36" s="310"/>
      <c r="O36" s="29"/>
      <c r="P36" s="29"/>
      <c r="Q36" s="321"/>
      <c r="R36" s="29"/>
      <c r="S36" s="29"/>
      <c r="T36" s="29"/>
      <c r="U36" s="29"/>
      <c r="V36" s="29"/>
      <c r="W36" s="29"/>
      <c r="X36" s="29"/>
      <c r="Y36" s="6"/>
      <c r="Z36" s="5"/>
      <c r="AA36" s="5"/>
      <c r="AB36" s="6"/>
    </row>
    <row r="37" spans="1:28" s="8" customFormat="1" ht="12" customHeight="1" thickBot="1">
      <c r="A37" s="99"/>
      <c r="C37" s="81"/>
      <c r="D37" s="405"/>
      <c r="E37" s="406"/>
      <c r="F37" s="407"/>
      <c r="G37" s="411"/>
      <c r="H37" s="412"/>
      <c r="I37" s="413"/>
      <c r="J37" s="29"/>
      <c r="K37" s="29"/>
      <c r="L37" s="29"/>
      <c r="M37" s="310"/>
      <c r="N37" s="310"/>
      <c r="O37" s="29"/>
      <c r="P37" s="29"/>
      <c r="Q37" s="321"/>
      <c r="R37" s="29"/>
      <c r="S37" s="29"/>
      <c r="T37" s="29"/>
      <c r="U37" s="29"/>
      <c r="V37" s="29"/>
      <c r="W37" s="29"/>
      <c r="X37" s="29"/>
      <c r="Y37" s="6"/>
      <c r="Z37" s="5"/>
      <c r="AA37" s="5"/>
      <c r="AB37" s="6"/>
    </row>
    <row r="38" spans="1:28" s="8" customFormat="1" ht="4.5" customHeight="1" thickBot="1">
      <c r="A38" s="99"/>
      <c r="C38" s="82"/>
      <c r="D38" s="61"/>
      <c r="E38" s="416" t="s">
        <v>96</v>
      </c>
      <c r="F38" s="70"/>
      <c r="G38" s="70"/>
      <c r="H38" s="70"/>
      <c r="I38" s="70"/>
      <c r="J38" s="29"/>
      <c r="K38" s="29"/>
      <c r="L38" s="29"/>
      <c r="M38" s="29"/>
      <c r="N38" s="310"/>
      <c r="O38" s="29"/>
      <c r="P38" s="29"/>
      <c r="Q38" s="321"/>
      <c r="R38" s="29"/>
      <c r="S38" s="29"/>
      <c r="T38" s="29"/>
      <c r="U38" s="29"/>
      <c r="V38" s="29"/>
      <c r="W38" s="29"/>
      <c r="X38" s="29"/>
      <c r="Y38" s="6"/>
      <c r="Z38" s="5"/>
      <c r="AA38" s="5"/>
      <c r="AB38" s="6"/>
    </row>
    <row r="39" spans="1:28" s="8" customFormat="1" ht="11.25" customHeight="1">
      <c r="A39" s="117" t="s">
        <v>113</v>
      </c>
      <c r="C39" s="84"/>
      <c r="D39" s="64"/>
      <c r="E39" s="417"/>
      <c r="F39" s="418" t="s">
        <v>114</v>
      </c>
      <c r="G39" s="410">
        <v>14</v>
      </c>
      <c r="H39" s="412" t="b">
        <f t="shared" si="0"/>
        <v>1</v>
      </c>
      <c r="I39" s="413">
        <f t="shared" si="1"/>
        <v>1</v>
      </c>
      <c r="J39" s="29"/>
      <c r="K39" s="29"/>
      <c r="L39" s="29"/>
      <c r="M39" s="29"/>
      <c r="N39" s="310"/>
      <c r="O39" s="29"/>
      <c r="P39" s="29"/>
      <c r="Q39" s="321"/>
      <c r="R39" s="29"/>
      <c r="S39" s="29"/>
      <c r="T39" s="29"/>
      <c r="U39" s="29"/>
      <c r="V39" s="29"/>
      <c r="W39" s="29"/>
      <c r="X39" s="29"/>
      <c r="Y39" s="6"/>
      <c r="Z39" s="5"/>
      <c r="AA39" s="5"/>
      <c r="AB39" s="6"/>
    </row>
    <row r="40" spans="1:28" s="8" customFormat="1" ht="11.25" customHeight="1" thickBot="1">
      <c r="A40" s="99"/>
      <c r="C40" s="82"/>
      <c r="D40" s="61"/>
      <c r="E40" s="113"/>
      <c r="F40" s="419"/>
      <c r="G40" s="411"/>
      <c r="H40" s="412"/>
      <c r="I40" s="413"/>
      <c r="J40" s="29"/>
      <c r="K40" s="29"/>
      <c r="L40" s="29"/>
      <c r="M40" s="29"/>
      <c r="N40" s="310"/>
      <c r="O40" s="29"/>
      <c r="P40" s="29"/>
      <c r="Q40" s="321"/>
      <c r="R40" s="29"/>
      <c r="S40" s="29"/>
      <c r="T40" s="29"/>
      <c r="U40" s="29"/>
      <c r="V40" s="29"/>
      <c r="W40" s="29"/>
      <c r="X40" s="29"/>
      <c r="Y40" s="6"/>
      <c r="Z40" s="5"/>
      <c r="AA40" s="5"/>
      <c r="AB40" s="6"/>
    </row>
    <row r="41" spans="1:28" s="8" customFormat="1" ht="4.5" customHeight="1" thickBot="1">
      <c r="A41" s="99"/>
      <c r="C41" s="82"/>
      <c r="D41" s="61"/>
      <c r="E41" s="61"/>
      <c r="F41" s="70"/>
      <c r="G41" s="70"/>
      <c r="H41" s="70"/>
      <c r="I41" s="70"/>
      <c r="J41" s="29"/>
      <c r="K41" s="29"/>
      <c r="L41" s="29"/>
      <c r="M41" s="29"/>
      <c r="N41" s="29"/>
      <c r="O41" s="29"/>
      <c r="P41" s="29"/>
      <c r="Q41" s="321"/>
      <c r="R41" s="29"/>
      <c r="S41" s="29"/>
      <c r="T41" s="29"/>
      <c r="U41" s="29"/>
      <c r="V41" s="29"/>
      <c r="W41" s="29"/>
      <c r="X41" s="29"/>
      <c r="Y41" s="6"/>
      <c r="Z41" s="5"/>
      <c r="AA41" s="5"/>
      <c r="AB41" s="6"/>
    </row>
    <row r="42" spans="1:28" s="8" customFormat="1" ht="11.25" customHeight="1">
      <c r="A42" s="117" t="s">
        <v>115</v>
      </c>
      <c r="C42" s="83"/>
      <c r="D42" s="402" t="s">
        <v>116</v>
      </c>
      <c r="E42" s="403"/>
      <c r="F42" s="404"/>
      <c r="G42" s="410">
        <v>233</v>
      </c>
      <c r="H42" s="412" t="b">
        <f t="shared" si="0"/>
        <v>1</v>
      </c>
      <c r="I42" s="413">
        <f t="shared" si="1"/>
        <v>1</v>
      </c>
      <c r="J42" s="29"/>
      <c r="K42" s="29"/>
      <c r="L42" s="29"/>
      <c r="M42" s="310"/>
      <c r="N42" s="310"/>
      <c r="O42" s="29"/>
      <c r="P42" s="29"/>
      <c r="Q42" s="321"/>
      <c r="R42" s="29"/>
      <c r="S42" s="29"/>
      <c r="T42" s="29"/>
      <c r="U42" s="29"/>
      <c r="V42" s="29"/>
      <c r="W42" s="29"/>
      <c r="X42" s="29"/>
      <c r="Y42" s="6"/>
      <c r="Z42" s="5"/>
      <c r="AA42" s="5"/>
      <c r="AB42" s="6"/>
    </row>
    <row r="43" spans="1:28" s="8" customFormat="1" ht="11.25" customHeight="1" thickBot="1">
      <c r="A43" s="99"/>
      <c r="C43" s="317">
        <f>IF(ISERR(G42+G48),0,G42+G48)</f>
        <v>482</v>
      </c>
      <c r="D43" s="405"/>
      <c r="E43" s="406"/>
      <c r="F43" s="407"/>
      <c r="G43" s="411"/>
      <c r="H43" s="412"/>
      <c r="I43" s="413"/>
      <c r="J43" s="29"/>
      <c r="K43" s="29"/>
      <c r="L43" s="29"/>
      <c r="M43" s="310"/>
      <c r="N43" s="310"/>
      <c r="O43" s="29"/>
      <c r="P43" s="29"/>
      <c r="Q43" s="321"/>
      <c r="R43" s="29"/>
      <c r="S43" s="29"/>
      <c r="T43" s="29"/>
      <c r="U43" s="29"/>
      <c r="V43" s="29"/>
      <c r="W43" s="29"/>
      <c r="X43" s="29"/>
      <c r="Y43" s="6"/>
      <c r="Z43" s="5"/>
      <c r="AA43" s="5"/>
      <c r="AB43" s="6"/>
    </row>
    <row r="44" spans="1:28" s="8" customFormat="1" ht="4.5" customHeight="1" thickBot="1">
      <c r="A44" s="99"/>
      <c r="C44" s="82"/>
      <c r="D44" s="61"/>
      <c r="E44" s="416" t="s">
        <v>96</v>
      </c>
      <c r="F44" s="70"/>
      <c r="G44" s="70"/>
      <c r="H44" s="70"/>
      <c r="I44" s="70"/>
      <c r="J44" s="29"/>
      <c r="K44" s="29"/>
      <c r="L44" s="29"/>
      <c r="M44" s="310"/>
      <c r="N44" s="310"/>
      <c r="O44" s="29"/>
      <c r="P44" s="29"/>
      <c r="Q44" s="321"/>
      <c r="R44" s="29"/>
      <c r="S44" s="29"/>
      <c r="T44" s="29"/>
      <c r="U44" s="29"/>
      <c r="V44" s="29"/>
      <c r="W44" s="29"/>
      <c r="X44" s="29"/>
      <c r="Y44" s="6"/>
      <c r="Z44" s="5"/>
      <c r="AA44" s="5"/>
      <c r="AB44" s="6"/>
    </row>
    <row r="45" spans="1:28" s="8" customFormat="1" ht="12" customHeight="1">
      <c r="A45" s="117" t="s">
        <v>117</v>
      </c>
      <c r="C45" s="84"/>
      <c r="D45" s="64"/>
      <c r="E45" s="417"/>
      <c r="F45" s="418" t="s">
        <v>108</v>
      </c>
      <c r="G45" s="410">
        <v>8</v>
      </c>
      <c r="H45" s="412" t="b">
        <f t="shared" si="0"/>
        <v>1</v>
      </c>
      <c r="I45" s="413">
        <f t="shared" si="1"/>
        <v>1</v>
      </c>
      <c r="J45" s="29"/>
      <c r="K45" s="29"/>
      <c r="L45" s="29"/>
      <c r="M45" s="310"/>
      <c r="N45" s="310"/>
      <c r="O45" s="29"/>
      <c r="P45" s="29"/>
      <c r="Q45" s="321"/>
      <c r="R45" s="29"/>
      <c r="S45" s="29"/>
      <c r="T45" s="29"/>
      <c r="U45" s="29"/>
      <c r="V45" s="29"/>
      <c r="W45" s="29"/>
      <c r="X45" s="29"/>
      <c r="Y45" s="6"/>
      <c r="Z45" s="5"/>
      <c r="AA45" s="5"/>
      <c r="AB45" s="6"/>
    </row>
    <row r="46" spans="1:28" s="8" customFormat="1" ht="12" customHeight="1" thickBot="1">
      <c r="A46" s="99"/>
      <c r="C46" s="82"/>
      <c r="D46" s="61"/>
      <c r="E46" s="361">
        <f>IF(ISERR(G45+G51+G60+G72),0,G45+G51+G60+G72)</f>
        <v>23</v>
      </c>
      <c r="F46" s="419"/>
      <c r="G46" s="411"/>
      <c r="H46" s="412"/>
      <c r="I46" s="413"/>
      <c r="J46" s="29"/>
      <c r="K46" s="29"/>
      <c r="L46" s="29"/>
      <c r="M46" s="310"/>
      <c r="N46" s="310"/>
      <c r="O46" s="29"/>
      <c r="P46" s="29"/>
      <c r="Q46" s="321"/>
      <c r="R46" s="29"/>
      <c r="S46" s="29"/>
      <c r="T46" s="29"/>
      <c r="U46" s="29"/>
      <c r="V46" s="29"/>
      <c r="W46" s="29"/>
      <c r="X46" s="29"/>
      <c r="Y46" s="6"/>
      <c r="Z46" s="5"/>
      <c r="AA46" s="5"/>
      <c r="AB46" s="6"/>
    </row>
    <row r="47" spans="1:28" s="8" customFormat="1" ht="4.5" customHeight="1" thickBot="1">
      <c r="A47" s="99"/>
      <c r="C47" s="82"/>
      <c r="D47" s="61"/>
      <c r="E47" s="61"/>
      <c r="F47" s="70"/>
      <c r="G47" s="70"/>
      <c r="H47" s="70"/>
      <c r="I47" s="70"/>
      <c r="J47" s="29"/>
      <c r="K47" s="29"/>
      <c r="L47" s="29"/>
      <c r="M47" s="29"/>
      <c r="N47" s="29"/>
      <c r="O47" s="29"/>
      <c r="P47" s="29"/>
      <c r="Q47" s="321"/>
      <c r="R47" s="29"/>
      <c r="S47" s="29"/>
      <c r="T47" s="29"/>
      <c r="U47" s="29"/>
      <c r="V47" s="29"/>
      <c r="W47" s="29"/>
      <c r="X47" s="29"/>
      <c r="Y47" s="6"/>
      <c r="Z47" s="5"/>
      <c r="AA47" s="5"/>
      <c r="AB47" s="6"/>
    </row>
    <row r="48" spans="1:28" s="8" customFormat="1" ht="12.75" customHeight="1">
      <c r="A48" s="117" t="s">
        <v>118</v>
      </c>
      <c r="C48" s="83"/>
      <c r="D48" s="402" t="s">
        <v>119</v>
      </c>
      <c r="E48" s="403"/>
      <c r="F48" s="404"/>
      <c r="G48" s="410">
        <v>249</v>
      </c>
      <c r="H48" s="412" t="b">
        <f t="shared" si="0"/>
        <v>1</v>
      </c>
      <c r="I48" s="413">
        <f t="shared" si="1"/>
        <v>1</v>
      </c>
      <c r="J48" s="29"/>
      <c r="K48" s="29"/>
      <c r="L48" s="29"/>
      <c r="M48" s="310"/>
      <c r="N48" s="310"/>
      <c r="O48" s="29"/>
      <c r="P48" s="29"/>
      <c r="Q48" s="321"/>
      <c r="R48" s="29"/>
      <c r="S48" s="29"/>
      <c r="T48" s="29"/>
      <c r="U48" s="29"/>
      <c r="V48" s="29"/>
      <c r="W48" s="29"/>
      <c r="X48" s="29"/>
      <c r="Y48" s="6"/>
      <c r="Z48" s="5"/>
      <c r="AA48" s="5"/>
      <c r="AB48" s="6"/>
    </row>
    <row r="49" spans="1:28" s="8" customFormat="1" ht="12.75" customHeight="1" thickBot="1">
      <c r="A49" s="99"/>
      <c r="C49" s="317">
        <f>IF(ISERR(G48+G57+G69),0,G48+G57+G69)</f>
        <v>416</v>
      </c>
      <c r="D49" s="405"/>
      <c r="E49" s="406"/>
      <c r="F49" s="407"/>
      <c r="G49" s="411"/>
      <c r="H49" s="412"/>
      <c r="I49" s="413"/>
      <c r="J49" s="29"/>
      <c r="K49" s="29"/>
      <c r="L49" s="29"/>
      <c r="M49" s="310"/>
      <c r="N49" s="310"/>
      <c r="O49" s="29"/>
      <c r="P49" s="29"/>
      <c r="Q49" s="321"/>
      <c r="R49" s="29"/>
      <c r="S49" s="29"/>
      <c r="T49" s="29"/>
      <c r="U49" s="29"/>
      <c r="V49" s="29"/>
      <c r="W49" s="29"/>
      <c r="X49" s="29"/>
      <c r="Y49" s="6"/>
      <c r="Z49" s="5"/>
      <c r="AA49" s="5"/>
      <c r="AB49" s="6"/>
    </row>
    <row r="50" spans="1:28" s="8" customFormat="1" ht="4.5" customHeight="1" thickBot="1">
      <c r="A50" s="99"/>
      <c r="C50" s="82"/>
      <c r="D50" s="61"/>
      <c r="E50" s="416" t="s">
        <v>96</v>
      </c>
      <c r="F50" s="70"/>
      <c r="G50" s="70"/>
      <c r="H50" s="70"/>
      <c r="I50" s="70"/>
      <c r="J50" s="29"/>
      <c r="K50" s="29"/>
      <c r="L50" s="29"/>
      <c r="M50" s="310"/>
      <c r="N50" s="310"/>
      <c r="O50" s="29"/>
      <c r="P50" s="29"/>
      <c r="Q50" s="321"/>
      <c r="R50" s="29"/>
      <c r="S50" s="29"/>
      <c r="T50" s="29"/>
      <c r="U50" s="29"/>
      <c r="V50" s="29"/>
      <c r="W50" s="29"/>
      <c r="X50" s="29"/>
      <c r="Y50" s="6"/>
      <c r="Z50" s="5"/>
      <c r="AA50" s="5"/>
      <c r="AB50" s="6"/>
    </row>
    <row r="51" spans="1:28" s="8" customFormat="1" ht="12" customHeight="1">
      <c r="A51" s="117" t="s">
        <v>120</v>
      </c>
      <c r="C51" s="84"/>
      <c r="D51" s="64"/>
      <c r="E51" s="417"/>
      <c r="F51" s="418" t="s">
        <v>108</v>
      </c>
      <c r="G51" s="410">
        <v>13</v>
      </c>
      <c r="H51" s="412" t="b">
        <f t="shared" si="0"/>
        <v>1</v>
      </c>
      <c r="I51" s="413">
        <f t="shared" si="1"/>
        <v>1</v>
      </c>
      <c r="J51" s="29"/>
      <c r="K51" s="29"/>
      <c r="L51" s="29"/>
      <c r="M51" s="310"/>
      <c r="N51" s="310"/>
      <c r="O51" s="29"/>
      <c r="P51" s="29"/>
      <c r="Q51" s="321"/>
      <c r="R51" s="29"/>
      <c r="S51" s="29"/>
      <c r="T51" s="29"/>
      <c r="U51" s="29"/>
      <c r="V51" s="29"/>
      <c r="W51" s="29"/>
      <c r="X51" s="29"/>
      <c r="Y51" s="6"/>
      <c r="Z51" s="5"/>
      <c r="AA51" s="5"/>
      <c r="AB51" s="6"/>
    </row>
    <row r="52" spans="1:28" s="8" customFormat="1" ht="12" customHeight="1" thickBot="1">
      <c r="A52" s="99"/>
      <c r="C52" s="82"/>
      <c r="D52" s="113"/>
      <c r="E52" s="81"/>
      <c r="F52" s="419"/>
      <c r="G52" s="411"/>
      <c r="H52" s="412"/>
      <c r="I52" s="413"/>
      <c r="J52" s="29"/>
      <c r="K52" s="29"/>
      <c r="L52" s="29"/>
      <c r="M52" s="310"/>
      <c r="N52" s="310"/>
      <c r="O52" s="29"/>
      <c r="P52" s="29"/>
      <c r="Q52" s="321"/>
      <c r="R52" s="29"/>
      <c r="S52" s="29"/>
      <c r="T52" s="29"/>
      <c r="U52" s="29"/>
      <c r="V52" s="29"/>
      <c r="W52" s="29"/>
      <c r="X52" s="29"/>
      <c r="Y52" s="6"/>
      <c r="Z52" s="5"/>
      <c r="AA52" s="5"/>
      <c r="AB52" s="6"/>
    </row>
    <row r="53" spans="1:28" s="8" customFormat="1" ht="4.5" customHeight="1" thickBot="1">
      <c r="A53" s="99"/>
      <c r="C53" s="82"/>
      <c r="D53" s="113"/>
      <c r="E53" s="82"/>
      <c r="F53" s="70"/>
      <c r="G53" s="70"/>
      <c r="H53" s="70"/>
      <c r="I53" s="70"/>
      <c r="J53" s="29"/>
      <c r="K53" s="29"/>
      <c r="L53" s="29"/>
      <c r="M53" s="29"/>
      <c r="N53" s="29"/>
      <c r="O53" s="29"/>
      <c r="P53" s="29"/>
      <c r="Q53" s="321"/>
      <c r="R53" s="29"/>
      <c r="S53" s="29"/>
      <c r="T53" s="29"/>
      <c r="U53" s="29"/>
      <c r="V53" s="29"/>
      <c r="W53" s="29"/>
      <c r="X53" s="29"/>
      <c r="Y53" s="6"/>
      <c r="Z53" s="5"/>
      <c r="AA53" s="5"/>
      <c r="AB53" s="6"/>
    </row>
    <row r="54" spans="1:28" s="8" customFormat="1" ht="16.5" customHeight="1">
      <c r="A54" s="117" t="s">
        <v>120</v>
      </c>
      <c r="C54" s="84"/>
      <c r="D54" s="312"/>
      <c r="E54" s="82"/>
      <c r="F54" s="408" t="s">
        <v>121</v>
      </c>
      <c r="G54" s="410">
        <v>1</v>
      </c>
      <c r="H54" s="412" t="b">
        <f t="shared" ref="H54" si="4">NOT(OR(G54="",G54="&lt;Число&gt;"))</f>
        <v>1</v>
      </c>
      <c r="I54" s="413">
        <f t="shared" ref="I54" si="5">IF(H54,1,0)</f>
        <v>1</v>
      </c>
      <c r="J54" s="29"/>
      <c r="K54" s="29"/>
      <c r="L54" s="29"/>
      <c r="M54" s="310"/>
      <c r="N54" s="29"/>
      <c r="O54" s="29"/>
      <c r="P54" s="29"/>
      <c r="Q54" s="321"/>
      <c r="R54" s="29"/>
      <c r="S54" s="29"/>
      <c r="T54" s="29"/>
      <c r="U54" s="29"/>
      <c r="V54" s="29"/>
      <c r="W54" s="29"/>
      <c r="X54" s="29"/>
      <c r="Y54" s="6"/>
      <c r="Z54" s="5"/>
      <c r="AA54" s="5"/>
      <c r="AB54" s="6"/>
    </row>
    <row r="55" spans="1:28" s="8" customFormat="1" ht="14.25" customHeight="1" thickBot="1">
      <c r="A55" s="99"/>
      <c r="C55" s="82"/>
      <c r="D55" s="61"/>
      <c r="E55" s="315">
        <f>IF(ISERR(G54+G66+G78),0,G54+G66+G78)</f>
        <v>3</v>
      </c>
      <c r="F55" s="409"/>
      <c r="G55" s="411"/>
      <c r="H55" s="412"/>
      <c r="I55" s="413"/>
      <c r="J55" s="29"/>
      <c r="K55" s="29"/>
      <c r="L55" s="29"/>
      <c r="M55" s="310"/>
      <c r="N55" s="29"/>
      <c r="O55" s="29"/>
      <c r="P55" s="29"/>
      <c r="Q55" s="321"/>
      <c r="R55" s="29"/>
      <c r="S55" s="29"/>
      <c r="T55" s="29"/>
      <c r="U55" s="29"/>
      <c r="V55" s="29"/>
      <c r="W55" s="29"/>
      <c r="X55" s="29"/>
      <c r="Y55" s="6"/>
      <c r="Z55" s="5"/>
      <c r="AA55" s="5"/>
      <c r="AB55" s="6"/>
    </row>
    <row r="56" spans="1:28" s="8" customFormat="1" ht="4.5" customHeight="1" thickBot="1">
      <c r="A56" s="99"/>
      <c r="C56" s="82"/>
      <c r="D56" s="61"/>
      <c r="E56" s="61"/>
      <c r="F56" s="70"/>
      <c r="G56" s="70"/>
      <c r="H56" s="70"/>
      <c r="I56" s="70"/>
      <c r="J56" s="29"/>
      <c r="K56" s="29"/>
      <c r="L56" s="29"/>
      <c r="M56" s="310"/>
      <c r="N56" s="29"/>
      <c r="O56" s="29"/>
      <c r="P56" s="29"/>
      <c r="Q56" s="321"/>
      <c r="R56" s="29"/>
      <c r="S56" s="29"/>
      <c r="T56" s="29"/>
      <c r="U56" s="29"/>
      <c r="V56" s="29"/>
      <c r="W56" s="29"/>
      <c r="X56" s="29"/>
      <c r="Y56" s="6"/>
      <c r="Z56" s="5"/>
      <c r="AA56" s="5"/>
      <c r="AB56" s="6"/>
    </row>
    <row r="57" spans="1:28" s="8" customFormat="1" ht="12" customHeight="1">
      <c r="A57" s="117" t="s">
        <v>122</v>
      </c>
      <c r="C57" s="83"/>
      <c r="D57" s="402" t="s">
        <v>123</v>
      </c>
      <c r="E57" s="403"/>
      <c r="F57" s="404"/>
      <c r="G57" s="410">
        <v>91</v>
      </c>
      <c r="H57" s="412" t="b">
        <f t="shared" si="0"/>
        <v>1</v>
      </c>
      <c r="I57" s="413">
        <f t="shared" si="1"/>
        <v>1</v>
      </c>
      <c r="J57" s="29"/>
      <c r="K57" s="29"/>
      <c r="L57" s="29"/>
      <c r="M57" s="310"/>
      <c r="N57" s="310"/>
      <c r="O57" s="29"/>
      <c r="P57" s="29"/>
      <c r="Q57" s="321"/>
      <c r="R57" s="29"/>
      <c r="S57" s="29"/>
      <c r="T57" s="29"/>
      <c r="U57" s="29"/>
      <c r="V57" s="29"/>
      <c r="W57" s="29"/>
      <c r="X57" s="29"/>
      <c r="Y57" s="6"/>
      <c r="Z57" s="5"/>
      <c r="AA57" s="5"/>
      <c r="AB57" s="6"/>
    </row>
    <row r="58" spans="1:28" s="8" customFormat="1" ht="12" customHeight="1" thickBot="1">
      <c r="A58" s="99"/>
      <c r="C58" s="317">
        <f>IF(ISERR(G57+G69),0,G57+G69)</f>
        <v>167</v>
      </c>
      <c r="D58" s="405"/>
      <c r="E58" s="406"/>
      <c r="F58" s="407"/>
      <c r="G58" s="411"/>
      <c r="H58" s="412"/>
      <c r="I58" s="413"/>
      <c r="J58" s="29"/>
      <c r="K58" s="29"/>
      <c r="L58" s="29"/>
      <c r="M58" s="310"/>
      <c r="N58" s="310"/>
      <c r="O58" s="29"/>
      <c r="P58" s="29"/>
      <c r="Q58" s="321"/>
      <c r="R58" s="29"/>
      <c r="S58" s="29"/>
      <c r="T58" s="29"/>
      <c r="U58" s="29"/>
      <c r="V58" s="29"/>
      <c r="W58" s="29"/>
      <c r="X58" s="29"/>
      <c r="Y58" s="6"/>
      <c r="Z58" s="5"/>
      <c r="AA58" s="5"/>
      <c r="AB58" s="6"/>
    </row>
    <row r="59" spans="1:28" s="8" customFormat="1" ht="4.5" customHeight="1" thickBot="1">
      <c r="A59" s="99"/>
      <c r="C59" s="82"/>
      <c r="D59" s="61"/>
      <c r="E59" s="416" t="s">
        <v>96</v>
      </c>
      <c r="F59" s="70"/>
      <c r="G59" s="70"/>
      <c r="H59" s="70"/>
      <c r="I59" s="70"/>
      <c r="J59" s="29"/>
      <c r="K59" s="29"/>
      <c r="L59" s="29"/>
      <c r="M59" s="310"/>
      <c r="N59" s="310"/>
      <c r="O59" s="29"/>
      <c r="P59" s="29"/>
      <c r="Q59" s="321"/>
      <c r="R59" s="29"/>
      <c r="S59" s="29"/>
      <c r="T59" s="29"/>
      <c r="U59" s="29"/>
      <c r="V59" s="29"/>
      <c r="W59" s="29"/>
      <c r="X59" s="29"/>
      <c r="Y59" s="6"/>
      <c r="Z59" s="5"/>
      <c r="AA59" s="5"/>
      <c r="AB59" s="6"/>
    </row>
    <row r="60" spans="1:28" s="8" customFormat="1" ht="12" customHeight="1">
      <c r="A60" s="117" t="s">
        <v>124</v>
      </c>
      <c r="C60" s="84"/>
      <c r="D60" s="64"/>
      <c r="E60" s="417"/>
      <c r="F60" s="418" t="s">
        <v>108</v>
      </c>
      <c r="G60" s="410">
        <v>1</v>
      </c>
      <c r="H60" s="412" t="b">
        <f t="shared" si="0"/>
        <v>1</v>
      </c>
      <c r="I60" s="413">
        <f t="shared" si="1"/>
        <v>1</v>
      </c>
      <c r="J60" s="29"/>
      <c r="K60" s="29"/>
      <c r="L60" s="29"/>
      <c r="M60" s="310"/>
      <c r="N60" s="310"/>
      <c r="O60" s="29"/>
      <c r="P60" s="29"/>
      <c r="Q60" s="321"/>
      <c r="R60" s="29"/>
      <c r="S60" s="29"/>
      <c r="T60" s="29"/>
      <c r="U60" s="29"/>
      <c r="V60" s="29"/>
      <c r="W60" s="29"/>
      <c r="X60" s="29"/>
      <c r="Y60" s="6"/>
      <c r="Z60" s="5"/>
      <c r="AA60" s="5"/>
      <c r="AB60" s="6"/>
    </row>
    <row r="61" spans="1:28" s="8" customFormat="1" ht="12" customHeight="1" thickBot="1">
      <c r="A61" s="99"/>
      <c r="C61" s="318"/>
      <c r="D61" s="113"/>
      <c r="E61" s="317">
        <f>IF(ISERR(G60+G72),0,G60+G72)</f>
        <v>2</v>
      </c>
      <c r="F61" s="419"/>
      <c r="G61" s="411"/>
      <c r="H61" s="412"/>
      <c r="I61" s="413"/>
      <c r="J61" s="29"/>
      <c r="K61" s="29"/>
      <c r="L61" s="29"/>
      <c r="M61" s="310"/>
      <c r="N61" s="310"/>
      <c r="O61" s="29"/>
      <c r="P61" s="29"/>
      <c r="Q61" s="321"/>
      <c r="R61" s="29"/>
      <c r="S61" s="29"/>
      <c r="T61" s="29"/>
      <c r="U61" s="29"/>
      <c r="V61" s="29"/>
      <c r="W61" s="29"/>
      <c r="X61" s="29"/>
      <c r="Y61" s="6"/>
      <c r="Z61" s="5"/>
      <c r="AA61" s="5"/>
      <c r="AB61" s="6"/>
    </row>
    <row r="62" spans="1:28" s="8" customFormat="1" ht="4.5" customHeight="1" thickBot="1">
      <c r="A62" s="99"/>
      <c r="C62" s="82"/>
      <c r="D62" s="113"/>
      <c r="E62" s="82"/>
      <c r="F62" s="70"/>
      <c r="G62" s="70">
        <v>9</v>
      </c>
      <c r="H62" s="70"/>
      <c r="I62" s="70"/>
      <c r="J62" s="29"/>
      <c r="K62" s="29"/>
      <c r="L62" s="29"/>
      <c r="M62" s="29"/>
      <c r="N62" s="29"/>
      <c r="O62" s="29"/>
      <c r="P62" s="29"/>
      <c r="Q62" s="321"/>
      <c r="R62" s="29"/>
      <c r="S62" s="29"/>
      <c r="T62" s="29"/>
      <c r="U62" s="29"/>
      <c r="V62" s="29"/>
      <c r="W62" s="29"/>
      <c r="X62" s="29"/>
      <c r="Y62" s="6"/>
      <c r="Z62" s="5"/>
      <c r="AA62" s="5"/>
      <c r="AB62" s="6"/>
    </row>
    <row r="63" spans="1:28" s="8" customFormat="1" ht="17.25" customHeight="1">
      <c r="A63" s="117" t="s">
        <v>113</v>
      </c>
      <c r="C63" s="84"/>
      <c r="D63" s="312"/>
      <c r="E63" s="313"/>
      <c r="F63" s="414" t="s">
        <v>125</v>
      </c>
      <c r="G63" s="410">
        <v>0</v>
      </c>
      <c r="H63" s="412" t="b">
        <f t="shared" ref="H63" si="6">NOT(OR(G63="",G63="&lt;Число&gt;"))</f>
        <v>1</v>
      </c>
      <c r="I63" s="413">
        <f t="shared" ref="I63" si="7">IF(H63,1,0)</f>
        <v>1</v>
      </c>
      <c r="J63" s="29"/>
      <c r="K63" s="29"/>
      <c r="L63" s="29"/>
      <c r="M63" s="310"/>
      <c r="N63" s="29"/>
      <c r="O63" s="29"/>
      <c r="P63" s="29"/>
      <c r="Q63" s="321"/>
      <c r="R63" s="29"/>
      <c r="S63" s="29"/>
      <c r="T63" s="29"/>
      <c r="U63" s="29"/>
      <c r="V63" s="29"/>
      <c r="W63" s="29"/>
      <c r="X63" s="29"/>
      <c r="Y63" s="6"/>
      <c r="Z63" s="5"/>
      <c r="AA63" s="5"/>
      <c r="AB63" s="6"/>
    </row>
    <row r="64" spans="1:28" s="8" customFormat="1" ht="17.25" customHeight="1" thickBot="1">
      <c r="A64" s="99"/>
      <c r="C64" s="82"/>
      <c r="D64" s="113"/>
      <c r="E64" s="317">
        <f>IF(ISERR(G63+G75),0,G63+G75)</f>
        <v>0</v>
      </c>
      <c r="F64" s="415"/>
      <c r="G64" s="411"/>
      <c r="H64" s="412"/>
      <c r="I64" s="413"/>
      <c r="J64" s="29"/>
      <c r="K64" s="29"/>
      <c r="L64" s="29"/>
      <c r="M64" s="310"/>
      <c r="N64" s="29"/>
      <c r="O64" s="29"/>
      <c r="P64" s="29"/>
      <c r="Q64" s="321"/>
      <c r="R64" s="29"/>
      <c r="S64" s="29"/>
      <c r="T64" s="29"/>
      <c r="U64" s="29"/>
      <c r="V64" s="29"/>
      <c r="W64" s="29"/>
      <c r="X64" s="29"/>
      <c r="Y64" s="6"/>
      <c r="Z64" s="5"/>
      <c r="AA64" s="5"/>
      <c r="AB64" s="6"/>
    </row>
    <row r="65" spans="1:16383" s="8" customFormat="1" ht="4.5" customHeight="1" thickBot="1">
      <c r="A65" s="99"/>
      <c r="C65" s="82"/>
      <c r="D65" s="113"/>
      <c r="E65" s="82"/>
      <c r="F65" s="70"/>
      <c r="G65" s="70"/>
      <c r="H65" s="70"/>
      <c r="I65" s="70"/>
      <c r="J65" s="29"/>
      <c r="K65" s="29"/>
      <c r="L65" s="29"/>
      <c r="M65" s="29"/>
      <c r="N65" s="29"/>
      <c r="O65" s="29"/>
      <c r="P65" s="29"/>
      <c r="Q65" s="321"/>
      <c r="R65" s="29"/>
      <c r="S65" s="29"/>
      <c r="T65" s="29"/>
      <c r="U65" s="29"/>
      <c r="V65" s="29"/>
      <c r="W65" s="29"/>
      <c r="X65" s="29"/>
      <c r="Y65" s="6"/>
      <c r="Z65" s="5"/>
      <c r="AA65" s="5"/>
      <c r="AB65" s="6"/>
    </row>
    <row r="66" spans="1:16383" s="8" customFormat="1" ht="15.75" customHeight="1">
      <c r="A66" s="117" t="s">
        <v>124</v>
      </c>
      <c r="C66" s="84"/>
      <c r="D66" s="312"/>
      <c r="E66" s="313"/>
      <c r="F66" s="414" t="s">
        <v>121</v>
      </c>
      <c r="G66" s="410">
        <v>0</v>
      </c>
      <c r="H66" s="412" t="b">
        <f t="shared" ref="H66" si="8">NOT(OR(G66="",G66="&lt;Число&gt;"))</f>
        <v>1</v>
      </c>
      <c r="I66" s="413">
        <f t="shared" ref="I66" si="9">IF(H66,1,0)</f>
        <v>1</v>
      </c>
      <c r="J66" s="29"/>
      <c r="K66" s="29"/>
      <c r="L66" s="29"/>
      <c r="M66" s="310"/>
      <c r="N66" s="29"/>
      <c r="O66" s="29"/>
      <c r="P66" s="29"/>
      <c r="Q66" s="321"/>
      <c r="R66" s="29"/>
      <c r="S66" s="29"/>
      <c r="T66" s="29"/>
      <c r="U66" s="29"/>
      <c r="V66" s="29"/>
      <c r="W66" s="29"/>
      <c r="X66" s="29"/>
      <c r="Y66" s="6"/>
      <c r="Z66" s="5"/>
      <c r="AA66" s="5"/>
      <c r="AB66" s="6"/>
    </row>
    <row r="67" spans="1:16383" s="8" customFormat="1" ht="15.75" customHeight="1" thickBot="1">
      <c r="A67" s="99"/>
      <c r="C67" s="82"/>
      <c r="D67" s="61"/>
      <c r="E67" s="314"/>
      <c r="F67" s="415"/>
      <c r="G67" s="411"/>
      <c r="H67" s="412"/>
      <c r="I67" s="413"/>
      <c r="J67" s="29"/>
      <c r="K67" s="29"/>
      <c r="L67" s="29"/>
      <c r="M67" s="310"/>
      <c r="N67" s="29"/>
      <c r="O67" s="29"/>
      <c r="P67" s="29"/>
      <c r="Q67" s="321"/>
      <c r="R67" s="29"/>
      <c r="S67" s="29"/>
      <c r="T67" s="29"/>
      <c r="U67" s="29"/>
      <c r="V67" s="29"/>
      <c r="W67" s="29"/>
      <c r="X67" s="29"/>
      <c r="Y67" s="6"/>
      <c r="Z67" s="5"/>
      <c r="AA67" s="5"/>
      <c r="AB67" s="6"/>
    </row>
    <row r="68" spans="1:16383" s="8" customFormat="1" ht="4.5" customHeight="1" thickBot="1">
      <c r="A68" s="99"/>
      <c r="C68" s="82"/>
      <c r="D68" s="61"/>
      <c r="E68" s="61"/>
      <c r="F68" s="70"/>
      <c r="G68" s="70">
        <v>9</v>
      </c>
      <c r="H68" s="70"/>
      <c r="I68" s="70"/>
      <c r="J68" s="29"/>
      <c r="K68" s="29"/>
      <c r="L68" s="29"/>
      <c r="M68" s="310"/>
      <c r="N68" s="29"/>
      <c r="O68" s="29"/>
      <c r="P68" s="29"/>
      <c r="Q68" s="321"/>
      <c r="R68" s="29"/>
      <c r="S68" s="29"/>
      <c r="T68" s="29"/>
      <c r="U68" s="29"/>
      <c r="V68" s="29"/>
      <c r="W68" s="29"/>
      <c r="X68" s="29"/>
      <c r="Y68" s="6"/>
      <c r="Z68" s="5"/>
      <c r="AA68" s="5"/>
      <c r="AB68" s="6"/>
    </row>
    <row r="69" spans="1:16383" s="8" customFormat="1" ht="12" customHeight="1">
      <c r="A69" s="117" t="s">
        <v>126</v>
      </c>
      <c r="C69" s="83"/>
      <c r="D69" s="402" t="s">
        <v>127</v>
      </c>
      <c r="E69" s="403"/>
      <c r="F69" s="404"/>
      <c r="G69" s="410">
        <v>76</v>
      </c>
      <c r="H69" s="412" t="b">
        <f t="shared" si="0"/>
        <v>1</v>
      </c>
      <c r="I69" s="413">
        <f t="shared" si="1"/>
        <v>1</v>
      </c>
      <c r="J69" s="29"/>
      <c r="K69" s="310"/>
      <c r="L69" s="29"/>
      <c r="M69" s="310"/>
      <c r="N69" s="310"/>
      <c r="O69" s="29"/>
      <c r="P69" s="29"/>
      <c r="Q69" s="321"/>
      <c r="R69" s="29"/>
      <c r="S69" s="29"/>
      <c r="T69" s="29"/>
      <c r="U69" s="29"/>
      <c r="V69" s="29"/>
      <c r="W69" s="29"/>
      <c r="X69" s="29"/>
      <c r="Y69" s="6"/>
      <c r="Z69" s="5"/>
      <c r="AA69" s="5"/>
      <c r="AB69" s="6"/>
    </row>
    <row r="70" spans="1:16383" s="8" customFormat="1" ht="12" customHeight="1" thickBot="1">
      <c r="A70" s="99"/>
      <c r="C70" s="81"/>
      <c r="D70" s="405"/>
      <c r="E70" s="406"/>
      <c r="F70" s="407"/>
      <c r="G70" s="411"/>
      <c r="H70" s="412"/>
      <c r="I70" s="413"/>
      <c r="J70" s="29"/>
      <c r="K70" s="310"/>
      <c r="L70" s="29"/>
      <c r="M70" s="310"/>
      <c r="N70" s="310"/>
      <c r="O70" s="29"/>
      <c r="P70" s="29"/>
      <c r="Q70" s="321"/>
      <c r="R70" s="29"/>
      <c r="S70" s="29"/>
      <c r="T70" s="29"/>
      <c r="U70" s="29"/>
      <c r="V70" s="29"/>
      <c r="W70" s="29"/>
      <c r="X70" s="29"/>
      <c r="Y70" s="6"/>
      <c r="Z70" s="5"/>
      <c r="AA70" s="5"/>
      <c r="AB70" s="6"/>
    </row>
    <row r="71" spans="1:16383" s="8" customFormat="1" ht="4.5" customHeight="1" thickBot="1">
      <c r="A71" s="99"/>
      <c r="C71" s="82"/>
      <c r="D71" s="61"/>
      <c r="E71" s="416" t="s">
        <v>96</v>
      </c>
      <c r="F71" s="70"/>
      <c r="G71" s="70"/>
      <c r="H71" s="70"/>
      <c r="I71" s="70"/>
      <c r="J71" s="29"/>
      <c r="K71" s="29"/>
      <c r="L71" s="29"/>
      <c r="M71" s="310"/>
      <c r="N71" s="310"/>
      <c r="O71" s="29"/>
      <c r="P71" s="29"/>
      <c r="Q71" s="321"/>
      <c r="R71" s="29"/>
      <c r="S71" s="29"/>
      <c r="T71" s="29"/>
      <c r="U71" s="29"/>
      <c r="V71" s="29"/>
      <c r="W71" s="29"/>
      <c r="X71" s="29"/>
      <c r="Y71" s="6"/>
      <c r="Z71" s="5"/>
      <c r="AA71" s="5"/>
      <c r="AB71" s="6"/>
    </row>
    <row r="72" spans="1:16383" s="8" customFormat="1" ht="12" customHeight="1">
      <c r="A72" s="117" t="s">
        <v>128</v>
      </c>
      <c r="C72" s="84"/>
      <c r="D72" s="64"/>
      <c r="E72" s="417"/>
      <c r="F72" s="418" t="s">
        <v>108</v>
      </c>
      <c r="G72" s="410">
        <v>1</v>
      </c>
      <c r="H72" s="412" t="b">
        <f t="shared" si="0"/>
        <v>1</v>
      </c>
      <c r="I72" s="413">
        <f t="shared" si="1"/>
        <v>1</v>
      </c>
      <c r="J72" s="29"/>
      <c r="K72" s="29"/>
      <c r="L72" s="29"/>
      <c r="M72" s="310"/>
      <c r="N72" s="310"/>
      <c r="O72" s="29"/>
      <c r="P72" s="29"/>
      <c r="Q72" s="321"/>
      <c r="R72" s="29"/>
      <c r="S72" s="29"/>
      <c r="T72" s="29"/>
      <c r="U72" s="29"/>
      <c r="V72" s="29"/>
      <c r="W72" s="29"/>
      <c r="X72" s="29"/>
      <c r="Y72" s="6"/>
      <c r="Z72" s="5"/>
      <c r="AA72" s="5"/>
      <c r="AB72" s="6"/>
    </row>
    <row r="73" spans="1:16383" s="8" customFormat="1" ht="12" customHeight="1" thickBot="1">
      <c r="A73" s="99"/>
      <c r="C73" s="82"/>
      <c r="D73" s="61"/>
      <c r="E73" s="81"/>
      <c r="F73" s="419"/>
      <c r="G73" s="411"/>
      <c r="H73" s="412"/>
      <c r="I73" s="413"/>
      <c r="J73" s="29"/>
      <c r="K73" s="29"/>
      <c r="L73" s="29"/>
      <c r="M73" s="310"/>
      <c r="N73" s="310"/>
      <c r="O73" s="29"/>
      <c r="P73" s="29"/>
      <c r="Q73" s="321"/>
      <c r="R73" s="29"/>
      <c r="S73" s="29"/>
      <c r="T73" s="29"/>
      <c r="U73" s="29"/>
      <c r="V73" s="29"/>
      <c r="W73" s="29"/>
      <c r="X73" s="29"/>
      <c r="Y73" s="6"/>
      <c r="Z73" s="5"/>
      <c r="AA73" s="5"/>
      <c r="AB73" s="6"/>
    </row>
    <row r="74" spans="1:16383" s="8" customFormat="1" ht="4.5" customHeight="1" thickBot="1">
      <c r="A74" s="99"/>
      <c r="C74" s="82"/>
      <c r="D74" s="113"/>
      <c r="E74" s="82"/>
      <c r="F74" s="70"/>
      <c r="G74" s="70"/>
      <c r="H74" s="70"/>
      <c r="I74" s="70"/>
      <c r="J74" s="29"/>
      <c r="K74" s="29"/>
      <c r="L74" s="29"/>
      <c r="M74" s="29"/>
      <c r="N74" s="29"/>
      <c r="O74" s="29"/>
      <c r="P74" s="29"/>
      <c r="Q74" s="321"/>
      <c r="R74" s="29"/>
      <c r="S74" s="29"/>
      <c r="T74" s="29"/>
      <c r="U74" s="29"/>
      <c r="V74" s="29"/>
      <c r="W74" s="29"/>
      <c r="X74" s="29"/>
      <c r="Y74" s="6"/>
      <c r="Z74" s="5"/>
      <c r="AA74" s="5"/>
      <c r="AB74" s="6"/>
    </row>
    <row r="75" spans="1:16383" s="8" customFormat="1" ht="17.25" customHeight="1">
      <c r="A75" s="117" t="s">
        <v>113</v>
      </c>
      <c r="C75" s="84"/>
      <c r="D75" s="312"/>
      <c r="E75" s="313"/>
      <c r="F75" s="414" t="s">
        <v>125</v>
      </c>
      <c r="G75" s="410">
        <v>0</v>
      </c>
      <c r="H75" s="412" t="b">
        <f t="shared" ref="H75" si="10">NOT(OR(G75="",G75="&lt;Число&gt;"))</f>
        <v>1</v>
      </c>
      <c r="I75" s="413">
        <f t="shared" ref="I75" si="11">IF(H75,1,0)</f>
        <v>1</v>
      </c>
      <c r="J75" s="29"/>
      <c r="K75" s="29"/>
      <c r="L75" s="29"/>
      <c r="M75" s="310"/>
      <c r="N75" s="29"/>
      <c r="O75" s="29"/>
      <c r="P75" s="29"/>
      <c r="Q75" s="321"/>
      <c r="R75" s="29"/>
      <c r="S75" s="29"/>
      <c r="T75" s="29"/>
      <c r="U75" s="29"/>
      <c r="V75" s="29"/>
      <c r="W75" s="29"/>
      <c r="X75" s="29"/>
      <c r="Y75" s="6"/>
      <c r="Z75" s="5"/>
      <c r="AA75" s="5"/>
      <c r="AB75" s="6"/>
    </row>
    <row r="76" spans="1:16383" s="8" customFormat="1" ht="17.25" customHeight="1" thickBot="1">
      <c r="A76" s="99"/>
      <c r="C76" s="82"/>
      <c r="D76" s="113"/>
      <c r="E76" s="316"/>
      <c r="F76" s="415"/>
      <c r="G76" s="411"/>
      <c r="H76" s="412"/>
      <c r="I76" s="413"/>
      <c r="J76" s="29"/>
      <c r="K76" s="29"/>
      <c r="L76" s="29"/>
      <c r="M76" s="310"/>
      <c r="N76" s="29"/>
      <c r="O76" s="29"/>
      <c r="P76" s="29"/>
      <c r="Q76" s="321"/>
      <c r="R76" s="29"/>
      <c r="S76" s="29"/>
      <c r="T76" s="29"/>
      <c r="U76" s="29"/>
      <c r="V76" s="29"/>
      <c r="W76" s="29"/>
      <c r="X76" s="29"/>
      <c r="Y76" s="6"/>
      <c r="Z76" s="5"/>
      <c r="AA76" s="5"/>
      <c r="AB76" s="6"/>
    </row>
    <row r="77" spans="1:16383" s="8" customFormat="1" ht="4.5" customHeight="1" thickBot="1">
      <c r="A77" s="99"/>
      <c r="C77" s="82"/>
      <c r="D77" s="113"/>
      <c r="E77" s="82"/>
      <c r="F77" s="70"/>
      <c r="G77" s="70"/>
      <c r="H77" s="70"/>
      <c r="I77" s="70"/>
      <c r="J77" s="29"/>
      <c r="K77" s="29"/>
      <c r="L77" s="29"/>
      <c r="M77" s="29"/>
      <c r="N77" s="29"/>
      <c r="O77" s="29"/>
      <c r="P77" s="29"/>
      <c r="Q77" s="321"/>
      <c r="R77" s="29"/>
      <c r="S77" s="29"/>
      <c r="T77" s="29"/>
      <c r="U77" s="29"/>
      <c r="V77" s="29"/>
      <c r="W77" s="29"/>
      <c r="X77" s="29"/>
      <c r="Y77" s="6"/>
      <c r="Z77" s="5"/>
      <c r="AA77" s="5"/>
      <c r="AB77" s="6"/>
    </row>
    <row r="78" spans="1:16383" s="8" customFormat="1" ht="16.5" customHeight="1">
      <c r="A78" s="117" t="s">
        <v>128</v>
      </c>
      <c r="C78" s="84"/>
      <c r="D78" s="312"/>
      <c r="E78" s="82"/>
      <c r="F78" s="414" t="s">
        <v>121</v>
      </c>
      <c r="G78" s="410">
        <v>2</v>
      </c>
      <c r="H78" s="412" t="b">
        <f t="shared" ref="H78" si="12">NOT(OR(G78="",G78="&lt;Число&gt;"))</f>
        <v>1</v>
      </c>
      <c r="I78" s="413">
        <f t="shared" ref="I78" si="13">IF(H78,1,0)</f>
        <v>1</v>
      </c>
      <c r="J78" s="29"/>
      <c r="K78" s="29"/>
      <c r="L78" s="29"/>
      <c r="M78" s="310"/>
      <c r="N78" s="29"/>
      <c r="O78" s="29"/>
      <c r="P78" s="29"/>
      <c r="Q78" s="321"/>
      <c r="R78" s="29"/>
      <c r="S78" s="29"/>
      <c r="T78" s="29"/>
      <c r="U78" s="29"/>
      <c r="V78" s="29"/>
      <c r="W78" s="29"/>
      <c r="X78" s="29"/>
      <c r="Y78" s="6"/>
      <c r="Z78" s="5"/>
      <c r="AA78" s="5"/>
      <c r="AB78" s="6"/>
    </row>
    <row r="79" spans="1:16383" s="8" customFormat="1" ht="16.5" customHeight="1" thickBot="1">
      <c r="A79" s="99"/>
      <c r="C79" s="82"/>
      <c r="D79" s="61"/>
      <c r="E79" s="314"/>
      <c r="F79" s="415"/>
      <c r="G79" s="411"/>
      <c r="H79" s="412"/>
      <c r="I79" s="413"/>
      <c r="J79" s="29"/>
      <c r="K79" s="29"/>
      <c r="L79" s="29"/>
      <c r="M79" s="310"/>
      <c r="N79" s="29"/>
      <c r="O79" s="29"/>
      <c r="P79" s="29"/>
      <c r="Q79" s="321"/>
      <c r="R79" s="29"/>
      <c r="S79" s="29"/>
      <c r="T79" s="29"/>
      <c r="U79" s="29"/>
      <c r="V79" s="29"/>
      <c r="W79" s="29"/>
      <c r="X79" s="29"/>
      <c r="Y79" s="6"/>
      <c r="Z79" s="5"/>
      <c r="AA79" s="5"/>
      <c r="AB79" s="6"/>
    </row>
    <row r="80" spans="1:16383" s="8" customFormat="1" ht="5.25" customHeight="1" thickBot="1">
      <c r="A80" s="28"/>
      <c r="B80" s="29"/>
      <c r="C80" s="82"/>
      <c r="D80" s="29"/>
      <c r="E80" s="29"/>
      <c r="F80" s="29"/>
      <c r="G80" s="29"/>
      <c r="H80" s="70"/>
      <c r="I80" s="21"/>
      <c r="J80" s="29"/>
      <c r="K80" s="29"/>
      <c r="L80" s="29"/>
      <c r="M80" s="29"/>
      <c r="N80" s="29"/>
      <c r="O80" s="29"/>
      <c r="P80" s="29"/>
      <c r="Q80" s="321"/>
      <c r="R80" s="29"/>
      <c r="S80" s="29"/>
      <c r="T80" s="29"/>
      <c r="U80" s="29"/>
      <c r="V80" s="29"/>
      <c r="W80" s="29"/>
      <c r="X80" s="29"/>
      <c r="Y80" s="29"/>
      <c r="Z80" s="29"/>
      <c r="AA80" s="29"/>
      <c r="AB80" s="29"/>
      <c r="AC80" s="29"/>
      <c r="AD80" s="29"/>
      <c r="AE80" s="29"/>
      <c r="AF80" s="29"/>
      <c r="AG80" s="29"/>
      <c r="AH80" s="29"/>
      <c r="AI80" s="29"/>
      <c r="AJ80" s="29"/>
      <c r="AK80" s="29"/>
      <c r="AL80" s="29"/>
      <c r="AM80" s="29"/>
      <c r="AN80" s="29"/>
      <c r="AO80" s="29"/>
      <c r="AP80" s="29"/>
      <c r="AQ80" s="29"/>
      <c r="AR80" s="29"/>
      <c r="AS80" s="29"/>
      <c r="AT80" s="29"/>
      <c r="AU80" s="29"/>
      <c r="AV80" s="29"/>
      <c r="AW80" s="29"/>
      <c r="AX80" s="29"/>
      <c r="AY80" s="29"/>
      <c r="AZ80" s="29"/>
      <c r="BA80" s="29"/>
      <c r="BB80" s="29"/>
      <c r="BC80" s="29"/>
      <c r="BD80" s="29"/>
      <c r="BE80" s="29"/>
      <c r="BF80" s="29"/>
      <c r="BG80" s="29"/>
      <c r="BH80" s="29"/>
      <c r="BI80" s="29"/>
      <c r="BJ80" s="29"/>
      <c r="BK80" s="29"/>
      <c r="BL80" s="29"/>
      <c r="BM80" s="29"/>
      <c r="BN80" s="29"/>
      <c r="BO80" s="29"/>
      <c r="BP80" s="29"/>
      <c r="BQ80" s="29"/>
      <c r="BR80" s="29"/>
      <c r="BS80" s="29"/>
      <c r="BT80" s="29"/>
      <c r="BU80" s="29"/>
      <c r="BV80" s="29"/>
      <c r="BW80" s="29"/>
      <c r="BX80" s="29"/>
      <c r="BY80" s="29"/>
      <c r="BZ80" s="29"/>
      <c r="CA80" s="29"/>
      <c r="CB80" s="29"/>
      <c r="CC80" s="29"/>
      <c r="CD80" s="29"/>
      <c r="CE80" s="29"/>
      <c r="CF80" s="29"/>
      <c r="CG80" s="29"/>
      <c r="CH80" s="29"/>
      <c r="CI80" s="29"/>
      <c r="CJ80" s="29"/>
      <c r="CK80" s="29"/>
      <c r="CL80" s="29"/>
      <c r="CM80" s="29"/>
      <c r="CN80" s="29"/>
      <c r="CO80" s="29"/>
      <c r="CP80" s="29"/>
      <c r="CQ80" s="29"/>
      <c r="CR80" s="29"/>
      <c r="CS80" s="29"/>
      <c r="CT80" s="29"/>
      <c r="CU80" s="29"/>
      <c r="CV80" s="29"/>
      <c r="CW80" s="29"/>
      <c r="CX80" s="29"/>
      <c r="CY80" s="29"/>
      <c r="CZ80" s="29"/>
      <c r="DA80" s="29"/>
      <c r="DB80" s="29"/>
      <c r="DC80" s="29"/>
      <c r="DD80" s="29"/>
      <c r="DE80" s="29"/>
      <c r="DF80" s="29"/>
      <c r="DG80" s="29"/>
      <c r="DH80" s="29"/>
      <c r="DI80" s="29"/>
      <c r="DJ80" s="29"/>
      <c r="DK80" s="29"/>
      <c r="DL80" s="29"/>
      <c r="DM80" s="29"/>
      <c r="DN80" s="29"/>
      <c r="DO80" s="29"/>
      <c r="DP80" s="29"/>
      <c r="DQ80" s="29"/>
      <c r="DR80" s="29"/>
      <c r="DS80" s="29"/>
      <c r="DT80" s="29"/>
      <c r="DU80" s="29"/>
      <c r="DV80" s="29"/>
      <c r="DW80" s="29"/>
      <c r="DX80" s="29"/>
      <c r="DY80" s="29"/>
      <c r="DZ80" s="29"/>
      <c r="EA80" s="29"/>
      <c r="EB80" s="29"/>
      <c r="EC80" s="29"/>
      <c r="ED80" s="29"/>
      <c r="EE80" s="29"/>
      <c r="EF80" s="29"/>
      <c r="EG80" s="29"/>
      <c r="EH80" s="29"/>
      <c r="EI80" s="29"/>
      <c r="EJ80" s="29"/>
      <c r="EK80" s="29"/>
      <c r="EL80" s="29"/>
      <c r="EM80" s="29"/>
      <c r="EN80" s="29"/>
      <c r="EO80" s="29"/>
      <c r="EP80" s="29"/>
      <c r="EQ80" s="29"/>
      <c r="ER80" s="29"/>
      <c r="ES80" s="29"/>
      <c r="ET80" s="29"/>
      <c r="EU80" s="29"/>
      <c r="EV80" s="29"/>
      <c r="EW80" s="29"/>
      <c r="EX80" s="29"/>
      <c r="EY80" s="29"/>
      <c r="EZ80" s="29"/>
      <c r="FA80" s="29"/>
      <c r="FB80" s="29"/>
      <c r="FC80" s="29"/>
      <c r="FD80" s="29"/>
      <c r="FE80" s="29"/>
      <c r="FF80" s="29"/>
      <c r="FG80" s="29"/>
      <c r="FH80" s="29"/>
      <c r="FI80" s="29"/>
      <c r="FJ80" s="29"/>
      <c r="FK80" s="29"/>
      <c r="FL80" s="29"/>
      <c r="FM80" s="29"/>
      <c r="FN80" s="29"/>
      <c r="FO80" s="29"/>
      <c r="FP80" s="29"/>
      <c r="FQ80" s="29"/>
      <c r="FR80" s="29"/>
      <c r="FS80" s="29"/>
      <c r="FT80" s="29"/>
      <c r="FU80" s="29"/>
      <c r="FV80" s="29"/>
      <c r="FW80" s="29"/>
      <c r="FX80" s="29"/>
      <c r="FY80" s="29"/>
      <c r="FZ80" s="29"/>
      <c r="GA80" s="29"/>
      <c r="GB80" s="29"/>
      <c r="GC80" s="29"/>
      <c r="GD80" s="29"/>
      <c r="GE80" s="29"/>
      <c r="GF80" s="29"/>
      <c r="GG80" s="29"/>
      <c r="GH80" s="29"/>
      <c r="GI80" s="29"/>
      <c r="GJ80" s="29"/>
      <c r="GK80" s="29"/>
      <c r="GL80" s="29"/>
      <c r="GM80" s="29"/>
      <c r="GN80" s="29"/>
      <c r="GO80" s="29"/>
      <c r="GP80" s="29"/>
      <c r="GQ80" s="29"/>
      <c r="GR80" s="29"/>
      <c r="GS80" s="29"/>
      <c r="GT80" s="29"/>
      <c r="GU80" s="29"/>
      <c r="GV80" s="29"/>
      <c r="GW80" s="29"/>
      <c r="GX80" s="29"/>
      <c r="GY80" s="29"/>
      <c r="GZ80" s="29"/>
      <c r="HA80" s="29"/>
      <c r="HB80" s="29"/>
      <c r="HC80" s="29"/>
      <c r="HD80" s="29"/>
      <c r="HE80" s="29"/>
      <c r="HF80" s="29"/>
      <c r="HG80" s="29"/>
      <c r="HH80" s="29"/>
      <c r="HI80" s="29"/>
      <c r="HJ80" s="29"/>
      <c r="HK80" s="29"/>
      <c r="HL80" s="29"/>
      <c r="HM80" s="29"/>
      <c r="HN80" s="29"/>
      <c r="HO80" s="29"/>
      <c r="HP80" s="29"/>
      <c r="HQ80" s="29"/>
      <c r="HR80" s="29"/>
      <c r="HS80" s="29"/>
      <c r="HT80" s="29"/>
      <c r="HU80" s="29"/>
      <c r="HV80" s="29"/>
      <c r="HW80" s="29"/>
      <c r="HX80" s="29"/>
      <c r="HY80" s="29"/>
      <c r="HZ80" s="29"/>
      <c r="IA80" s="29"/>
      <c r="IB80" s="29"/>
      <c r="IC80" s="29"/>
      <c r="ID80" s="29"/>
      <c r="IE80" s="29"/>
      <c r="IF80" s="29"/>
      <c r="IG80" s="29"/>
      <c r="IH80" s="29"/>
      <c r="II80" s="29"/>
      <c r="IJ80" s="29"/>
      <c r="IK80" s="29"/>
      <c r="IL80" s="29"/>
      <c r="IM80" s="29"/>
      <c r="IN80" s="29"/>
      <c r="IO80" s="29"/>
      <c r="IP80" s="29"/>
      <c r="IQ80" s="29"/>
      <c r="IR80" s="29"/>
      <c r="IS80" s="29"/>
      <c r="IT80" s="29"/>
      <c r="IU80" s="29"/>
      <c r="IV80" s="29"/>
      <c r="IW80" s="29"/>
      <c r="IX80" s="29"/>
      <c r="IY80" s="29"/>
      <c r="IZ80" s="29"/>
      <c r="JA80" s="29"/>
      <c r="JB80" s="29"/>
      <c r="JC80" s="29"/>
      <c r="JD80" s="29"/>
      <c r="JE80" s="29"/>
      <c r="JF80" s="29"/>
      <c r="JG80" s="29"/>
      <c r="JH80" s="29"/>
      <c r="JI80" s="29"/>
      <c r="JJ80" s="29"/>
      <c r="JK80" s="29"/>
      <c r="JL80" s="29"/>
      <c r="JM80" s="29"/>
      <c r="JN80" s="29"/>
      <c r="JO80" s="29"/>
      <c r="JP80" s="29"/>
      <c r="JQ80" s="29"/>
      <c r="JR80" s="29"/>
      <c r="JS80" s="29"/>
      <c r="JT80" s="29"/>
      <c r="JU80" s="29"/>
      <c r="JV80" s="29"/>
      <c r="JW80" s="29"/>
      <c r="JX80" s="29"/>
      <c r="JY80" s="29"/>
      <c r="JZ80" s="29"/>
      <c r="KA80" s="29"/>
      <c r="KB80" s="29"/>
      <c r="KC80" s="29"/>
      <c r="KD80" s="29"/>
      <c r="KE80" s="29"/>
      <c r="KF80" s="29"/>
      <c r="KG80" s="29"/>
      <c r="KH80" s="29"/>
      <c r="KI80" s="29"/>
      <c r="KJ80" s="29"/>
      <c r="KK80" s="29"/>
      <c r="KL80" s="29"/>
      <c r="KM80" s="29"/>
      <c r="KN80" s="29"/>
      <c r="KO80" s="29"/>
      <c r="KP80" s="29"/>
      <c r="KQ80" s="29"/>
      <c r="KR80" s="29"/>
      <c r="KS80" s="29"/>
      <c r="KT80" s="29"/>
      <c r="KU80" s="29"/>
      <c r="KV80" s="29"/>
      <c r="KW80" s="29"/>
      <c r="KX80" s="29"/>
      <c r="KY80" s="29"/>
      <c r="KZ80" s="29"/>
      <c r="LA80" s="29"/>
      <c r="LB80" s="29"/>
      <c r="LC80" s="29"/>
      <c r="LD80" s="29"/>
      <c r="LE80" s="29"/>
      <c r="LF80" s="29"/>
      <c r="LG80" s="29"/>
      <c r="LH80" s="29"/>
      <c r="LI80" s="29"/>
      <c r="LJ80" s="29"/>
      <c r="LK80" s="29"/>
      <c r="LL80" s="29"/>
      <c r="LM80" s="29"/>
      <c r="LN80" s="29"/>
      <c r="LO80" s="29"/>
      <c r="LP80" s="29"/>
      <c r="LQ80" s="29"/>
      <c r="LR80" s="29"/>
      <c r="LS80" s="29"/>
      <c r="LT80" s="29"/>
      <c r="LU80" s="29"/>
      <c r="LV80" s="29"/>
      <c r="LW80" s="29"/>
      <c r="LX80" s="29"/>
      <c r="LY80" s="29"/>
      <c r="LZ80" s="29"/>
      <c r="MA80" s="29"/>
      <c r="MB80" s="29"/>
      <c r="MC80" s="29"/>
      <c r="MD80" s="29"/>
      <c r="ME80" s="29"/>
      <c r="MF80" s="29"/>
      <c r="MG80" s="29"/>
      <c r="MH80" s="29"/>
      <c r="MI80" s="29"/>
      <c r="MJ80" s="29"/>
      <c r="MK80" s="29"/>
      <c r="ML80" s="29"/>
      <c r="MM80" s="29"/>
      <c r="MN80" s="29"/>
      <c r="MO80" s="29"/>
      <c r="MP80" s="29"/>
      <c r="MQ80" s="29"/>
      <c r="MR80" s="29"/>
      <c r="MS80" s="29"/>
      <c r="MT80" s="29"/>
      <c r="MU80" s="29"/>
      <c r="MV80" s="29"/>
      <c r="MW80" s="29"/>
      <c r="MX80" s="29"/>
      <c r="MY80" s="29"/>
      <c r="MZ80" s="29"/>
      <c r="NA80" s="29"/>
      <c r="NB80" s="29"/>
      <c r="NC80" s="29"/>
      <c r="ND80" s="29"/>
      <c r="NE80" s="29"/>
      <c r="NF80" s="29"/>
      <c r="NG80" s="29"/>
      <c r="NH80" s="29"/>
      <c r="NI80" s="29"/>
      <c r="NJ80" s="29"/>
      <c r="NK80" s="29"/>
      <c r="NL80" s="29"/>
      <c r="NM80" s="29"/>
      <c r="NN80" s="29"/>
      <c r="NO80" s="29"/>
      <c r="NP80" s="29"/>
      <c r="NQ80" s="29"/>
      <c r="NR80" s="29"/>
      <c r="NS80" s="29"/>
      <c r="NT80" s="29"/>
      <c r="NU80" s="29"/>
      <c r="NV80" s="29"/>
      <c r="NW80" s="29"/>
      <c r="NX80" s="29"/>
      <c r="NY80" s="29"/>
      <c r="NZ80" s="29"/>
      <c r="OA80" s="29"/>
      <c r="OB80" s="29"/>
      <c r="OC80" s="29"/>
      <c r="OD80" s="29"/>
      <c r="OE80" s="29"/>
      <c r="OF80" s="29"/>
      <c r="OG80" s="29"/>
      <c r="OH80" s="29"/>
      <c r="OI80" s="29"/>
      <c r="OJ80" s="29"/>
      <c r="OK80" s="29"/>
      <c r="OL80" s="29"/>
      <c r="OM80" s="29"/>
      <c r="ON80" s="29"/>
      <c r="OO80" s="29"/>
      <c r="OP80" s="29"/>
      <c r="OQ80" s="29"/>
      <c r="OR80" s="29"/>
      <c r="OS80" s="29"/>
      <c r="OT80" s="29"/>
      <c r="OU80" s="29"/>
      <c r="OV80" s="29"/>
      <c r="OW80" s="29"/>
      <c r="OX80" s="29"/>
      <c r="OY80" s="29"/>
      <c r="OZ80" s="29"/>
      <c r="PA80" s="29"/>
      <c r="PB80" s="29"/>
      <c r="PC80" s="29"/>
      <c r="PD80" s="29"/>
      <c r="PE80" s="29"/>
      <c r="PF80" s="29"/>
      <c r="PG80" s="29"/>
      <c r="PH80" s="29"/>
      <c r="PI80" s="29"/>
      <c r="PJ80" s="29"/>
      <c r="PK80" s="29"/>
      <c r="PL80" s="29"/>
      <c r="PM80" s="29"/>
      <c r="PN80" s="29"/>
      <c r="PO80" s="29"/>
      <c r="PP80" s="29"/>
      <c r="PQ80" s="29"/>
      <c r="PR80" s="29"/>
      <c r="PS80" s="29"/>
      <c r="PT80" s="29"/>
      <c r="PU80" s="29"/>
      <c r="PV80" s="29"/>
      <c r="PW80" s="29"/>
      <c r="PX80" s="29"/>
      <c r="PY80" s="29"/>
      <c r="PZ80" s="29"/>
      <c r="QA80" s="29"/>
      <c r="QB80" s="29"/>
      <c r="QC80" s="29"/>
      <c r="QD80" s="29"/>
      <c r="QE80" s="29"/>
      <c r="QF80" s="29"/>
      <c r="QG80" s="29"/>
      <c r="QH80" s="29"/>
      <c r="QI80" s="29"/>
      <c r="QJ80" s="29"/>
      <c r="QK80" s="29"/>
      <c r="QL80" s="29"/>
      <c r="QM80" s="29"/>
      <c r="QN80" s="29"/>
      <c r="QO80" s="29"/>
      <c r="QP80" s="29"/>
      <c r="QQ80" s="29"/>
      <c r="QR80" s="29"/>
      <c r="QS80" s="29"/>
      <c r="QT80" s="29"/>
      <c r="QU80" s="29"/>
      <c r="QV80" s="29"/>
      <c r="QW80" s="29"/>
      <c r="QX80" s="29"/>
      <c r="QY80" s="29"/>
      <c r="QZ80" s="29"/>
      <c r="RA80" s="29"/>
      <c r="RB80" s="29"/>
      <c r="RC80" s="29"/>
      <c r="RD80" s="29"/>
      <c r="RE80" s="29"/>
      <c r="RF80" s="29"/>
      <c r="RG80" s="29"/>
      <c r="RH80" s="29"/>
      <c r="RI80" s="29"/>
      <c r="RJ80" s="29"/>
      <c r="RK80" s="29"/>
      <c r="RL80" s="29"/>
      <c r="RM80" s="29"/>
      <c r="RN80" s="29"/>
      <c r="RO80" s="29"/>
      <c r="RP80" s="29"/>
      <c r="RQ80" s="29"/>
      <c r="RR80" s="29"/>
      <c r="RS80" s="29"/>
      <c r="RT80" s="29"/>
      <c r="RU80" s="29"/>
      <c r="RV80" s="29"/>
      <c r="RW80" s="29"/>
      <c r="RX80" s="29"/>
      <c r="RY80" s="29"/>
      <c r="RZ80" s="29"/>
      <c r="SA80" s="29"/>
      <c r="SB80" s="29"/>
      <c r="SC80" s="29"/>
      <c r="SD80" s="29"/>
      <c r="SE80" s="29"/>
      <c r="SF80" s="29"/>
      <c r="SG80" s="29"/>
      <c r="SH80" s="29"/>
      <c r="SI80" s="29"/>
      <c r="SJ80" s="29"/>
      <c r="SK80" s="29"/>
      <c r="SL80" s="29"/>
      <c r="SM80" s="29"/>
      <c r="SN80" s="29"/>
      <c r="SO80" s="29"/>
      <c r="SP80" s="29"/>
      <c r="SQ80" s="29"/>
      <c r="SR80" s="29"/>
      <c r="SS80" s="29"/>
      <c r="ST80" s="29"/>
      <c r="SU80" s="29"/>
      <c r="SV80" s="29"/>
      <c r="SW80" s="29"/>
      <c r="SX80" s="29"/>
      <c r="SY80" s="29"/>
      <c r="SZ80" s="29"/>
      <c r="TA80" s="29"/>
      <c r="TB80" s="29"/>
      <c r="TC80" s="29"/>
      <c r="TD80" s="29"/>
      <c r="TE80" s="29"/>
      <c r="TF80" s="29"/>
      <c r="TG80" s="29"/>
      <c r="TH80" s="29"/>
      <c r="TI80" s="29"/>
      <c r="TJ80" s="29"/>
      <c r="TK80" s="29"/>
      <c r="TL80" s="29"/>
      <c r="TM80" s="29"/>
      <c r="TN80" s="29"/>
      <c r="TO80" s="29"/>
      <c r="TP80" s="29"/>
      <c r="TQ80" s="29"/>
      <c r="TR80" s="29"/>
      <c r="TS80" s="29"/>
      <c r="TT80" s="29"/>
      <c r="TU80" s="29"/>
      <c r="TV80" s="29"/>
      <c r="TW80" s="29"/>
      <c r="TX80" s="29"/>
      <c r="TY80" s="29"/>
      <c r="TZ80" s="29"/>
      <c r="UA80" s="29"/>
      <c r="UB80" s="29"/>
      <c r="UC80" s="29"/>
      <c r="UD80" s="29"/>
      <c r="UE80" s="29"/>
      <c r="UF80" s="29"/>
      <c r="UG80" s="29"/>
      <c r="UH80" s="29"/>
      <c r="UI80" s="29"/>
      <c r="UJ80" s="29"/>
      <c r="UK80" s="29"/>
      <c r="UL80" s="29"/>
      <c r="UM80" s="29"/>
      <c r="UN80" s="29"/>
      <c r="UO80" s="29"/>
      <c r="UP80" s="29"/>
      <c r="UQ80" s="29"/>
      <c r="UR80" s="29"/>
      <c r="US80" s="29"/>
      <c r="UT80" s="29"/>
      <c r="UU80" s="29"/>
      <c r="UV80" s="29"/>
      <c r="UW80" s="29"/>
      <c r="UX80" s="29"/>
      <c r="UY80" s="29"/>
      <c r="UZ80" s="29"/>
      <c r="VA80" s="29"/>
      <c r="VB80" s="29"/>
      <c r="VC80" s="29"/>
      <c r="VD80" s="29"/>
      <c r="VE80" s="29"/>
      <c r="VF80" s="29"/>
      <c r="VG80" s="29"/>
      <c r="VH80" s="29"/>
      <c r="VI80" s="29"/>
      <c r="VJ80" s="29"/>
      <c r="VK80" s="29"/>
      <c r="VL80" s="29"/>
      <c r="VM80" s="29"/>
      <c r="VN80" s="29"/>
      <c r="VO80" s="29"/>
      <c r="VP80" s="29"/>
      <c r="VQ80" s="29"/>
      <c r="VR80" s="29"/>
      <c r="VS80" s="29"/>
      <c r="VT80" s="29"/>
      <c r="VU80" s="29"/>
      <c r="VV80" s="29"/>
      <c r="VW80" s="29"/>
      <c r="VX80" s="29"/>
      <c r="VY80" s="29"/>
      <c r="VZ80" s="29"/>
      <c r="WA80" s="29"/>
      <c r="WB80" s="29"/>
      <c r="WC80" s="29"/>
      <c r="WD80" s="29"/>
      <c r="WE80" s="29"/>
      <c r="WF80" s="29"/>
      <c r="WG80" s="29"/>
      <c r="WH80" s="29"/>
      <c r="WI80" s="29"/>
      <c r="WJ80" s="29"/>
      <c r="WK80" s="29"/>
      <c r="WL80" s="29"/>
      <c r="WM80" s="29"/>
      <c r="WN80" s="29"/>
      <c r="WO80" s="29"/>
      <c r="WP80" s="29"/>
      <c r="WQ80" s="29"/>
      <c r="WR80" s="29"/>
      <c r="WS80" s="29"/>
      <c r="WT80" s="29"/>
      <c r="WU80" s="29"/>
      <c r="WV80" s="29"/>
      <c r="WW80" s="29"/>
      <c r="WX80" s="29"/>
      <c r="WY80" s="29"/>
      <c r="WZ80" s="29"/>
      <c r="XA80" s="29"/>
      <c r="XB80" s="29"/>
      <c r="XC80" s="29"/>
      <c r="XD80" s="29"/>
      <c r="XE80" s="29"/>
      <c r="XF80" s="29"/>
      <c r="XG80" s="29"/>
      <c r="XH80" s="29"/>
      <c r="XI80" s="29"/>
      <c r="XJ80" s="29"/>
      <c r="XK80" s="29"/>
      <c r="XL80" s="29"/>
      <c r="XM80" s="29"/>
      <c r="XN80" s="29"/>
      <c r="XO80" s="29"/>
      <c r="XP80" s="29"/>
      <c r="XQ80" s="29"/>
      <c r="XR80" s="29"/>
      <c r="XS80" s="29"/>
      <c r="XT80" s="29"/>
      <c r="XU80" s="29"/>
      <c r="XV80" s="29"/>
      <c r="XW80" s="29"/>
      <c r="XX80" s="29"/>
      <c r="XY80" s="29"/>
      <c r="XZ80" s="29"/>
      <c r="YA80" s="29"/>
      <c r="YB80" s="29"/>
      <c r="YC80" s="29"/>
      <c r="YD80" s="29"/>
      <c r="YE80" s="29"/>
      <c r="YF80" s="29"/>
      <c r="YG80" s="29"/>
      <c r="YH80" s="29"/>
      <c r="YI80" s="29"/>
      <c r="YJ80" s="29"/>
      <c r="YK80" s="29"/>
      <c r="YL80" s="29"/>
      <c r="YM80" s="29"/>
      <c r="YN80" s="29"/>
      <c r="YO80" s="29"/>
      <c r="YP80" s="29"/>
      <c r="YQ80" s="29"/>
      <c r="YR80" s="29"/>
      <c r="YS80" s="29"/>
      <c r="YT80" s="29"/>
      <c r="YU80" s="29"/>
      <c r="YV80" s="29"/>
      <c r="YW80" s="29"/>
      <c r="YX80" s="29"/>
      <c r="YY80" s="29"/>
      <c r="YZ80" s="29"/>
      <c r="ZA80" s="29"/>
      <c r="ZB80" s="29"/>
      <c r="ZC80" s="29"/>
      <c r="ZD80" s="29"/>
      <c r="ZE80" s="29"/>
      <c r="ZF80" s="29"/>
      <c r="ZG80" s="29"/>
      <c r="ZH80" s="29"/>
      <c r="ZI80" s="29"/>
      <c r="ZJ80" s="29"/>
      <c r="ZK80" s="29"/>
      <c r="ZL80" s="29"/>
      <c r="ZM80" s="29"/>
      <c r="ZN80" s="29"/>
      <c r="ZO80" s="29"/>
      <c r="ZP80" s="29"/>
      <c r="ZQ80" s="29"/>
      <c r="ZR80" s="29"/>
      <c r="ZS80" s="29"/>
      <c r="ZT80" s="29"/>
      <c r="ZU80" s="29"/>
      <c r="ZV80" s="29"/>
      <c r="ZW80" s="29"/>
      <c r="ZX80" s="29"/>
      <c r="ZY80" s="29"/>
      <c r="ZZ80" s="29"/>
      <c r="AAA80" s="29"/>
      <c r="AAB80" s="29"/>
      <c r="AAC80" s="29"/>
      <c r="AAD80" s="29"/>
      <c r="AAE80" s="29"/>
      <c r="AAF80" s="29"/>
      <c r="AAG80" s="29"/>
      <c r="AAH80" s="29"/>
      <c r="AAI80" s="29"/>
      <c r="AAJ80" s="29"/>
      <c r="AAK80" s="29"/>
      <c r="AAL80" s="29"/>
      <c r="AAM80" s="29"/>
      <c r="AAN80" s="29"/>
      <c r="AAO80" s="29"/>
      <c r="AAP80" s="29"/>
      <c r="AAQ80" s="29"/>
      <c r="AAR80" s="29"/>
      <c r="AAS80" s="29"/>
      <c r="AAT80" s="29"/>
      <c r="AAU80" s="29"/>
      <c r="AAV80" s="29"/>
      <c r="AAW80" s="29"/>
      <c r="AAX80" s="29"/>
      <c r="AAY80" s="29"/>
      <c r="AAZ80" s="29"/>
      <c r="ABA80" s="29"/>
      <c r="ABB80" s="29"/>
      <c r="ABC80" s="29"/>
      <c r="ABD80" s="29"/>
      <c r="ABE80" s="29"/>
      <c r="ABF80" s="29"/>
      <c r="ABG80" s="29"/>
      <c r="ABH80" s="29"/>
      <c r="ABI80" s="29"/>
      <c r="ABJ80" s="29"/>
      <c r="ABK80" s="29"/>
      <c r="ABL80" s="29"/>
      <c r="ABM80" s="29"/>
      <c r="ABN80" s="29"/>
      <c r="ABO80" s="29"/>
      <c r="ABP80" s="29"/>
      <c r="ABQ80" s="29"/>
      <c r="ABR80" s="29"/>
      <c r="ABS80" s="29"/>
      <c r="ABT80" s="29"/>
      <c r="ABU80" s="29"/>
      <c r="ABV80" s="29"/>
      <c r="ABW80" s="29"/>
      <c r="ABX80" s="29"/>
      <c r="ABY80" s="29"/>
      <c r="ABZ80" s="29"/>
      <c r="ACA80" s="29"/>
      <c r="ACB80" s="29"/>
      <c r="ACC80" s="29"/>
      <c r="ACD80" s="29"/>
      <c r="ACE80" s="29"/>
      <c r="ACF80" s="29"/>
      <c r="ACG80" s="29"/>
      <c r="ACH80" s="29"/>
      <c r="ACI80" s="29"/>
      <c r="ACJ80" s="29"/>
      <c r="ACK80" s="29"/>
      <c r="ACL80" s="29"/>
      <c r="ACM80" s="29"/>
      <c r="ACN80" s="29"/>
      <c r="ACO80" s="29"/>
      <c r="ACP80" s="29"/>
      <c r="ACQ80" s="29"/>
      <c r="ACR80" s="29"/>
      <c r="ACS80" s="29"/>
      <c r="ACT80" s="29"/>
      <c r="ACU80" s="29"/>
      <c r="ACV80" s="29"/>
      <c r="ACW80" s="29"/>
      <c r="ACX80" s="29"/>
      <c r="ACY80" s="29"/>
      <c r="ACZ80" s="29"/>
      <c r="ADA80" s="29"/>
      <c r="ADB80" s="29"/>
      <c r="ADC80" s="29"/>
      <c r="ADD80" s="29"/>
      <c r="ADE80" s="29"/>
      <c r="ADF80" s="29"/>
      <c r="ADG80" s="29"/>
      <c r="ADH80" s="29"/>
      <c r="ADI80" s="29"/>
      <c r="ADJ80" s="29"/>
      <c r="ADK80" s="29"/>
      <c r="ADL80" s="29"/>
      <c r="ADM80" s="29"/>
      <c r="ADN80" s="29"/>
      <c r="ADO80" s="29"/>
      <c r="ADP80" s="29"/>
      <c r="ADQ80" s="29"/>
      <c r="ADR80" s="29"/>
      <c r="ADS80" s="29"/>
      <c r="ADT80" s="29"/>
      <c r="ADU80" s="29"/>
      <c r="ADV80" s="29"/>
      <c r="ADW80" s="29"/>
      <c r="ADX80" s="29"/>
      <c r="ADY80" s="29"/>
      <c r="ADZ80" s="29"/>
      <c r="AEA80" s="29"/>
      <c r="AEB80" s="29"/>
      <c r="AEC80" s="29"/>
      <c r="AED80" s="29"/>
      <c r="AEE80" s="29"/>
      <c r="AEF80" s="29"/>
      <c r="AEG80" s="29"/>
      <c r="AEH80" s="29"/>
      <c r="AEI80" s="29"/>
      <c r="AEJ80" s="29"/>
      <c r="AEK80" s="29"/>
      <c r="AEL80" s="29"/>
      <c r="AEM80" s="29"/>
      <c r="AEN80" s="29"/>
      <c r="AEO80" s="29"/>
      <c r="AEP80" s="29"/>
      <c r="AEQ80" s="29"/>
      <c r="AER80" s="29"/>
      <c r="AES80" s="29"/>
      <c r="AET80" s="29"/>
      <c r="AEU80" s="29"/>
      <c r="AEV80" s="29"/>
      <c r="AEW80" s="29"/>
      <c r="AEX80" s="29"/>
      <c r="AEY80" s="29"/>
      <c r="AEZ80" s="29"/>
      <c r="AFA80" s="29"/>
      <c r="AFB80" s="29"/>
      <c r="AFC80" s="29"/>
      <c r="AFD80" s="29"/>
      <c r="AFE80" s="29"/>
      <c r="AFF80" s="29"/>
      <c r="AFG80" s="29"/>
      <c r="AFH80" s="29"/>
      <c r="AFI80" s="29"/>
      <c r="AFJ80" s="29"/>
      <c r="AFK80" s="29"/>
      <c r="AFL80" s="29"/>
      <c r="AFM80" s="29"/>
      <c r="AFN80" s="29"/>
      <c r="AFO80" s="29"/>
      <c r="AFP80" s="29"/>
      <c r="AFQ80" s="29"/>
      <c r="AFR80" s="29"/>
      <c r="AFS80" s="29"/>
      <c r="AFT80" s="29"/>
      <c r="AFU80" s="29"/>
      <c r="AFV80" s="29"/>
      <c r="AFW80" s="29"/>
      <c r="AFX80" s="29"/>
      <c r="AFY80" s="29"/>
      <c r="AFZ80" s="29"/>
      <c r="AGA80" s="29"/>
      <c r="AGB80" s="29"/>
      <c r="AGC80" s="29"/>
      <c r="AGD80" s="29"/>
      <c r="AGE80" s="29"/>
      <c r="AGF80" s="29"/>
      <c r="AGG80" s="29"/>
      <c r="AGH80" s="29"/>
      <c r="AGI80" s="29"/>
      <c r="AGJ80" s="29"/>
      <c r="AGK80" s="29"/>
      <c r="AGL80" s="29"/>
      <c r="AGM80" s="29"/>
      <c r="AGN80" s="29"/>
      <c r="AGO80" s="29"/>
      <c r="AGP80" s="29"/>
      <c r="AGQ80" s="29"/>
      <c r="AGR80" s="29"/>
      <c r="AGS80" s="29"/>
      <c r="AGT80" s="29"/>
      <c r="AGU80" s="29"/>
      <c r="AGV80" s="29"/>
      <c r="AGW80" s="29"/>
      <c r="AGX80" s="29"/>
      <c r="AGY80" s="29"/>
      <c r="AGZ80" s="29"/>
      <c r="AHA80" s="29"/>
      <c r="AHB80" s="29"/>
      <c r="AHC80" s="29"/>
      <c r="AHD80" s="29"/>
      <c r="AHE80" s="29"/>
      <c r="AHF80" s="29"/>
      <c r="AHG80" s="29"/>
      <c r="AHH80" s="29"/>
      <c r="AHI80" s="29"/>
      <c r="AHJ80" s="29"/>
      <c r="AHK80" s="29"/>
      <c r="AHL80" s="29"/>
      <c r="AHM80" s="29"/>
      <c r="AHN80" s="29"/>
      <c r="AHO80" s="29"/>
      <c r="AHP80" s="29"/>
      <c r="AHQ80" s="29"/>
      <c r="AHR80" s="29"/>
      <c r="AHS80" s="29"/>
      <c r="AHT80" s="29"/>
      <c r="AHU80" s="29"/>
      <c r="AHV80" s="29"/>
      <c r="AHW80" s="29"/>
      <c r="AHX80" s="29"/>
      <c r="AHY80" s="29"/>
      <c r="AHZ80" s="29"/>
      <c r="AIA80" s="29"/>
      <c r="AIB80" s="29"/>
      <c r="AIC80" s="29"/>
      <c r="AID80" s="29"/>
      <c r="AIE80" s="29"/>
      <c r="AIF80" s="29"/>
      <c r="AIG80" s="29"/>
      <c r="AIH80" s="29"/>
      <c r="AII80" s="29"/>
      <c r="AIJ80" s="29"/>
      <c r="AIK80" s="29"/>
      <c r="AIL80" s="29"/>
      <c r="AIM80" s="29"/>
      <c r="AIN80" s="29"/>
      <c r="AIO80" s="29"/>
      <c r="AIP80" s="29"/>
      <c r="AIQ80" s="29"/>
      <c r="AIR80" s="29"/>
      <c r="AIS80" s="29"/>
      <c r="AIT80" s="29"/>
      <c r="AIU80" s="29"/>
      <c r="AIV80" s="29"/>
      <c r="AIW80" s="29"/>
      <c r="AIX80" s="29"/>
      <c r="AIY80" s="29"/>
      <c r="AIZ80" s="29"/>
      <c r="AJA80" s="29"/>
      <c r="AJB80" s="29"/>
      <c r="AJC80" s="29"/>
      <c r="AJD80" s="29"/>
      <c r="AJE80" s="29"/>
      <c r="AJF80" s="29"/>
      <c r="AJG80" s="29"/>
      <c r="AJH80" s="29"/>
      <c r="AJI80" s="29"/>
      <c r="AJJ80" s="29"/>
      <c r="AJK80" s="29"/>
      <c r="AJL80" s="29"/>
      <c r="AJM80" s="29"/>
      <c r="AJN80" s="29"/>
      <c r="AJO80" s="29"/>
      <c r="AJP80" s="29"/>
      <c r="AJQ80" s="29"/>
      <c r="AJR80" s="29"/>
      <c r="AJS80" s="29"/>
      <c r="AJT80" s="29"/>
      <c r="AJU80" s="29"/>
      <c r="AJV80" s="29"/>
      <c r="AJW80" s="29"/>
      <c r="AJX80" s="29"/>
      <c r="AJY80" s="29"/>
      <c r="AJZ80" s="29"/>
      <c r="AKA80" s="29"/>
      <c r="AKB80" s="29"/>
      <c r="AKC80" s="29"/>
      <c r="AKD80" s="29"/>
      <c r="AKE80" s="29"/>
      <c r="AKF80" s="29"/>
      <c r="AKG80" s="29"/>
      <c r="AKH80" s="29"/>
      <c r="AKI80" s="29"/>
      <c r="AKJ80" s="29"/>
      <c r="AKK80" s="29"/>
      <c r="AKL80" s="29"/>
      <c r="AKM80" s="29"/>
      <c r="AKN80" s="29"/>
      <c r="AKO80" s="29"/>
      <c r="AKP80" s="29"/>
      <c r="AKQ80" s="29"/>
      <c r="AKR80" s="29"/>
      <c r="AKS80" s="29"/>
      <c r="AKT80" s="29"/>
      <c r="AKU80" s="29"/>
      <c r="AKV80" s="29"/>
      <c r="AKW80" s="29"/>
      <c r="AKX80" s="29"/>
      <c r="AKY80" s="29"/>
      <c r="AKZ80" s="29"/>
      <c r="ALA80" s="29"/>
      <c r="ALB80" s="29"/>
      <c r="ALC80" s="29"/>
      <c r="ALD80" s="29"/>
      <c r="ALE80" s="29"/>
      <c r="ALF80" s="29"/>
      <c r="ALG80" s="29"/>
      <c r="ALH80" s="29"/>
      <c r="ALI80" s="29"/>
      <c r="ALJ80" s="29"/>
      <c r="ALK80" s="29"/>
      <c r="ALL80" s="29"/>
      <c r="ALM80" s="29"/>
      <c r="ALN80" s="29"/>
      <c r="ALO80" s="29"/>
      <c r="ALP80" s="29"/>
      <c r="ALQ80" s="29"/>
      <c r="ALR80" s="29"/>
      <c r="ALS80" s="29"/>
      <c r="ALT80" s="29"/>
      <c r="ALU80" s="29"/>
      <c r="ALV80" s="29"/>
      <c r="ALW80" s="29"/>
      <c r="ALX80" s="29"/>
      <c r="ALY80" s="29"/>
      <c r="ALZ80" s="29"/>
      <c r="AMA80" s="29"/>
      <c r="AMB80" s="29"/>
      <c r="AMC80" s="29"/>
      <c r="AMD80" s="29"/>
      <c r="AME80" s="29"/>
      <c r="AMF80" s="29"/>
      <c r="AMG80" s="29"/>
      <c r="AMH80" s="29"/>
      <c r="AMI80" s="29"/>
      <c r="AMJ80" s="29"/>
      <c r="AMK80" s="29"/>
      <c r="AML80" s="29"/>
      <c r="AMM80" s="29"/>
      <c r="AMN80" s="29"/>
      <c r="AMO80" s="29"/>
      <c r="AMP80" s="29"/>
      <c r="AMQ80" s="29"/>
      <c r="AMR80" s="29"/>
      <c r="AMS80" s="29"/>
      <c r="AMT80" s="29"/>
      <c r="AMU80" s="29"/>
      <c r="AMV80" s="29"/>
      <c r="AMW80" s="29"/>
      <c r="AMX80" s="29"/>
      <c r="AMY80" s="29"/>
      <c r="AMZ80" s="29"/>
      <c r="ANA80" s="29"/>
      <c r="ANB80" s="29"/>
      <c r="ANC80" s="29"/>
      <c r="AND80" s="29"/>
      <c r="ANE80" s="29"/>
      <c r="ANF80" s="29"/>
      <c r="ANG80" s="29"/>
      <c r="ANH80" s="29"/>
      <c r="ANI80" s="29"/>
      <c r="ANJ80" s="29"/>
      <c r="ANK80" s="29"/>
      <c r="ANL80" s="29"/>
      <c r="ANM80" s="29"/>
      <c r="ANN80" s="29"/>
      <c r="ANO80" s="29"/>
      <c r="ANP80" s="29"/>
      <c r="ANQ80" s="29"/>
      <c r="ANR80" s="29"/>
      <c r="ANS80" s="29"/>
      <c r="ANT80" s="29"/>
      <c r="ANU80" s="29"/>
      <c r="ANV80" s="29"/>
      <c r="ANW80" s="29"/>
      <c r="ANX80" s="29"/>
      <c r="ANY80" s="29"/>
      <c r="ANZ80" s="29"/>
      <c r="AOA80" s="29"/>
      <c r="AOB80" s="29"/>
      <c r="AOC80" s="29"/>
      <c r="AOD80" s="29"/>
      <c r="AOE80" s="29"/>
      <c r="AOF80" s="29"/>
      <c r="AOG80" s="29"/>
      <c r="AOH80" s="29"/>
      <c r="AOI80" s="29"/>
      <c r="AOJ80" s="29"/>
      <c r="AOK80" s="29"/>
      <c r="AOL80" s="29"/>
      <c r="AOM80" s="29"/>
      <c r="AON80" s="29"/>
      <c r="AOO80" s="29"/>
      <c r="AOP80" s="29"/>
      <c r="AOQ80" s="29"/>
      <c r="AOR80" s="29"/>
      <c r="AOS80" s="29"/>
      <c r="AOT80" s="29"/>
      <c r="AOU80" s="29"/>
      <c r="AOV80" s="29"/>
      <c r="AOW80" s="29"/>
      <c r="AOX80" s="29"/>
      <c r="AOY80" s="29"/>
      <c r="AOZ80" s="29"/>
      <c r="APA80" s="29"/>
      <c r="APB80" s="29"/>
      <c r="APC80" s="29"/>
      <c r="APD80" s="29"/>
      <c r="APE80" s="29"/>
      <c r="APF80" s="29"/>
      <c r="APG80" s="29"/>
      <c r="APH80" s="29"/>
      <c r="API80" s="29"/>
      <c r="APJ80" s="29"/>
      <c r="APK80" s="29"/>
      <c r="APL80" s="29"/>
      <c r="APM80" s="29"/>
      <c r="APN80" s="29"/>
      <c r="APO80" s="29"/>
      <c r="APP80" s="29"/>
      <c r="APQ80" s="29"/>
      <c r="APR80" s="29"/>
      <c r="APS80" s="29"/>
      <c r="APT80" s="29"/>
      <c r="APU80" s="29"/>
      <c r="APV80" s="29"/>
      <c r="APW80" s="29"/>
      <c r="APX80" s="29"/>
      <c r="APY80" s="29"/>
      <c r="APZ80" s="29"/>
      <c r="AQA80" s="29"/>
      <c r="AQB80" s="29"/>
      <c r="AQC80" s="29"/>
      <c r="AQD80" s="29"/>
      <c r="AQE80" s="29"/>
      <c r="AQF80" s="29"/>
      <c r="AQG80" s="29"/>
      <c r="AQH80" s="29"/>
      <c r="AQI80" s="29"/>
      <c r="AQJ80" s="29"/>
      <c r="AQK80" s="29"/>
      <c r="AQL80" s="29"/>
      <c r="AQM80" s="29"/>
      <c r="AQN80" s="29"/>
      <c r="AQO80" s="29"/>
      <c r="AQP80" s="29"/>
      <c r="AQQ80" s="29"/>
      <c r="AQR80" s="29"/>
      <c r="AQS80" s="29"/>
      <c r="AQT80" s="29"/>
      <c r="AQU80" s="29"/>
      <c r="AQV80" s="29"/>
      <c r="AQW80" s="29"/>
      <c r="AQX80" s="29"/>
      <c r="AQY80" s="29"/>
      <c r="AQZ80" s="29"/>
      <c r="ARA80" s="29"/>
      <c r="ARB80" s="29"/>
      <c r="ARC80" s="29"/>
      <c r="ARD80" s="29"/>
      <c r="ARE80" s="29"/>
      <c r="ARF80" s="29"/>
      <c r="ARG80" s="29"/>
      <c r="ARH80" s="29"/>
      <c r="ARI80" s="29"/>
      <c r="ARJ80" s="29"/>
      <c r="ARK80" s="29"/>
      <c r="ARL80" s="29"/>
      <c r="ARM80" s="29"/>
      <c r="ARN80" s="29"/>
      <c r="ARO80" s="29"/>
      <c r="ARP80" s="29"/>
      <c r="ARQ80" s="29"/>
      <c r="ARR80" s="29"/>
      <c r="ARS80" s="29"/>
      <c r="ART80" s="29"/>
      <c r="ARU80" s="29"/>
      <c r="ARV80" s="29"/>
      <c r="ARW80" s="29"/>
      <c r="ARX80" s="29"/>
      <c r="ARY80" s="29"/>
      <c r="ARZ80" s="29"/>
      <c r="ASA80" s="29"/>
      <c r="ASB80" s="29"/>
      <c r="ASC80" s="29"/>
      <c r="ASD80" s="29"/>
      <c r="ASE80" s="29"/>
      <c r="ASF80" s="29"/>
      <c r="ASG80" s="29"/>
      <c r="ASH80" s="29"/>
      <c r="ASI80" s="29"/>
      <c r="ASJ80" s="29"/>
      <c r="ASK80" s="29"/>
      <c r="ASL80" s="29"/>
      <c r="ASM80" s="29"/>
      <c r="ASN80" s="29"/>
      <c r="ASO80" s="29"/>
      <c r="ASP80" s="29"/>
      <c r="ASQ80" s="29"/>
      <c r="ASR80" s="29"/>
      <c r="ASS80" s="29"/>
      <c r="AST80" s="29"/>
      <c r="ASU80" s="29"/>
      <c r="ASV80" s="29"/>
      <c r="ASW80" s="29"/>
      <c r="ASX80" s="29"/>
      <c r="ASY80" s="29"/>
      <c r="ASZ80" s="29"/>
      <c r="ATA80" s="29"/>
      <c r="ATB80" s="29"/>
      <c r="ATC80" s="29"/>
      <c r="ATD80" s="29"/>
      <c r="ATE80" s="29"/>
      <c r="ATF80" s="29"/>
      <c r="ATG80" s="29"/>
      <c r="ATH80" s="29"/>
      <c r="ATI80" s="29"/>
      <c r="ATJ80" s="29"/>
      <c r="ATK80" s="29"/>
      <c r="ATL80" s="29"/>
      <c r="ATM80" s="29"/>
      <c r="ATN80" s="29"/>
      <c r="ATO80" s="29"/>
      <c r="ATP80" s="29"/>
      <c r="ATQ80" s="29"/>
      <c r="ATR80" s="29"/>
      <c r="ATS80" s="29"/>
      <c r="ATT80" s="29"/>
      <c r="ATU80" s="29"/>
      <c r="ATV80" s="29"/>
      <c r="ATW80" s="29"/>
      <c r="ATX80" s="29"/>
      <c r="ATY80" s="29"/>
      <c r="ATZ80" s="29"/>
      <c r="AUA80" s="29"/>
      <c r="AUB80" s="29"/>
      <c r="AUC80" s="29"/>
      <c r="AUD80" s="29"/>
      <c r="AUE80" s="29"/>
      <c r="AUF80" s="29"/>
      <c r="AUG80" s="29"/>
      <c r="AUH80" s="29"/>
      <c r="AUI80" s="29"/>
      <c r="AUJ80" s="29"/>
      <c r="AUK80" s="29"/>
      <c r="AUL80" s="29"/>
      <c r="AUM80" s="29"/>
      <c r="AUN80" s="29"/>
      <c r="AUO80" s="29"/>
      <c r="AUP80" s="29"/>
      <c r="AUQ80" s="29"/>
      <c r="AUR80" s="29"/>
      <c r="AUS80" s="29"/>
      <c r="AUT80" s="29"/>
      <c r="AUU80" s="29"/>
      <c r="AUV80" s="29"/>
      <c r="AUW80" s="29"/>
      <c r="AUX80" s="29"/>
      <c r="AUY80" s="29"/>
      <c r="AUZ80" s="29"/>
      <c r="AVA80" s="29"/>
      <c r="AVB80" s="29"/>
      <c r="AVC80" s="29"/>
      <c r="AVD80" s="29"/>
      <c r="AVE80" s="29"/>
      <c r="AVF80" s="29"/>
      <c r="AVG80" s="29"/>
      <c r="AVH80" s="29"/>
      <c r="AVI80" s="29"/>
      <c r="AVJ80" s="29"/>
      <c r="AVK80" s="29"/>
      <c r="AVL80" s="29"/>
      <c r="AVM80" s="29"/>
      <c r="AVN80" s="29"/>
      <c r="AVO80" s="29"/>
      <c r="AVP80" s="29"/>
      <c r="AVQ80" s="29"/>
      <c r="AVR80" s="29"/>
      <c r="AVS80" s="29"/>
      <c r="AVT80" s="29"/>
      <c r="AVU80" s="29"/>
      <c r="AVV80" s="29"/>
      <c r="AVW80" s="29"/>
      <c r="AVX80" s="29"/>
      <c r="AVY80" s="29"/>
      <c r="AVZ80" s="29"/>
      <c r="AWA80" s="29"/>
      <c r="AWB80" s="29"/>
      <c r="AWC80" s="29"/>
      <c r="AWD80" s="29"/>
      <c r="AWE80" s="29"/>
      <c r="AWF80" s="29"/>
      <c r="AWG80" s="29"/>
      <c r="AWH80" s="29"/>
      <c r="AWI80" s="29"/>
      <c r="AWJ80" s="29"/>
      <c r="AWK80" s="29"/>
      <c r="AWL80" s="29"/>
      <c r="AWM80" s="29"/>
      <c r="AWN80" s="29"/>
      <c r="AWO80" s="29"/>
      <c r="AWP80" s="29"/>
      <c r="AWQ80" s="29"/>
      <c r="AWR80" s="29"/>
      <c r="AWS80" s="29"/>
      <c r="AWT80" s="29"/>
      <c r="AWU80" s="29"/>
      <c r="AWV80" s="29"/>
      <c r="AWW80" s="29"/>
      <c r="AWX80" s="29"/>
      <c r="AWY80" s="29"/>
      <c r="AWZ80" s="29"/>
      <c r="AXA80" s="29"/>
      <c r="AXB80" s="29"/>
      <c r="AXC80" s="29"/>
      <c r="AXD80" s="29"/>
      <c r="AXE80" s="29"/>
      <c r="AXF80" s="29"/>
      <c r="AXG80" s="29"/>
      <c r="AXH80" s="29"/>
      <c r="AXI80" s="29"/>
      <c r="AXJ80" s="29"/>
      <c r="AXK80" s="29"/>
      <c r="AXL80" s="29"/>
      <c r="AXM80" s="29"/>
      <c r="AXN80" s="29"/>
      <c r="AXO80" s="29"/>
      <c r="AXP80" s="29"/>
      <c r="AXQ80" s="29"/>
      <c r="AXR80" s="29"/>
      <c r="AXS80" s="29"/>
      <c r="AXT80" s="29"/>
      <c r="AXU80" s="29"/>
      <c r="AXV80" s="29"/>
      <c r="AXW80" s="29"/>
      <c r="AXX80" s="29"/>
      <c r="AXY80" s="29"/>
      <c r="AXZ80" s="29"/>
      <c r="AYA80" s="29"/>
      <c r="AYB80" s="29"/>
      <c r="AYC80" s="29"/>
      <c r="AYD80" s="29"/>
      <c r="AYE80" s="29"/>
      <c r="AYF80" s="29"/>
      <c r="AYG80" s="29"/>
      <c r="AYH80" s="29"/>
      <c r="AYI80" s="29"/>
      <c r="AYJ80" s="29"/>
      <c r="AYK80" s="29"/>
      <c r="AYL80" s="29"/>
      <c r="AYM80" s="29"/>
      <c r="AYN80" s="29"/>
      <c r="AYO80" s="29"/>
      <c r="AYP80" s="29"/>
      <c r="AYQ80" s="29"/>
      <c r="AYR80" s="29"/>
      <c r="AYS80" s="29"/>
      <c r="AYT80" s="29"/>
      <c r="AYU80" s="29"/>
      <c r="AYV80" s="29"/>
      <c r="AYW80" s="29"/>
      <c r="AYX80" s="29"/>
      <c r="AYY80" s="29"/>
      <c r="AYZ80" s="29"/>
      <c r="AZA80" s="29"/>
      <c r="AZB80" s="29"/>
      <c r="AZC80" s="29"/>
      <c r="AZD80" s="29"/>
      <c r="AZE80" s="29"/>
      <c r="AZF80" s="29"/>
      <c r="AZG80" s="29"/>
      <c r="AZH80" s="29"/>
      <c r="AZI80" s="29"/>
      <c r="AZJ80" s="29"/>
      <c r="AZK80" s="29"/>
      <c r="AZL80" s="29"/>
      <c r="AZM80" s="29"/>
      <c r="AZN80" s="29"/>
      <c r="AZO80" s="29"/>
      <c r="AZP80" s="29"/>
      <c r="AZQ80" s="29"/>
      <c r="AZR80" s="29"/>
      <c r="AZS80" s="29"/>
      <c r="AZT80" s="29"/>
      <c r="AZU80" s="29"/>
      <c r="AZV80" s="29"/>
      <c r="AZW80" s="29"/>
      <c r="AZX80" s="29"/>
      <c r="AZY80" s="29"/>
      <c r="AZZ80" s="29"/>
      <c r="BAA80" s="29"/>
      <c r="BAB80" s="29"/>
      <c r="BAC80" s="29"/>
      <c r="BAD80" s="29"/>
      <c r="BAE80" s="29"/>
      <c r="BAF80" s="29"/>
      <c r="BAG80" s="29"/>
      <c r="BAH80" s="29"/>
      <c r="BAI80" s="29"/>
      <c r="BAJ80" s="29"/>
      <c r="BAK80" s="29"/>
      <c r="BAL80" s="29"/>
      <c r="BAM80" s="29"/>
      <c r="BAN80" s="29"/>
      <c r="BAO80" s="29"/>
      <c r="BAP80" s="29"/>
      <c r="BAQ80" s="29"/>
      <c r="BAR80" s="29"/>
      <c r="BAS80" s="29"/>
      <c r="BAT80" s="29"/>
      <c r="BAU80" s="29"/>
      <c r="BAV80" s="29"/>
      <c r="BAW80" s="29"/>
      <c r="BAX80" s="29"/>
      <c r="BAY80" s="29"/>
      <c r="BAZ80" s="29"/>
      <c r="BBA80" s="29"/>
      <c r="BBB80" s="29"/>
      <c r="BBC80" s="29"/>
      <c r="BBD80" s="29"/>
      <c r="BBE80" s="29"/>
      <c r="BBF80" s="29"/>
      <c r="BBG80" s="29"/>
      <c r="BBH80" s="29"/>
      <c r="BBI80" s="29"/>
      <c r="BBJ80" s="29"/>
      <c r="BBK80" s="29"/>
      <c r="BBL80" s="29"/>
      <c r="BBM80" s="29"/>
      <c r="BBN80" s="29"/>
      <c r="BBO80" s="29"/>
      <c r="BBP80" s="29"/>
      <c r="BBQ80" s="29"/>
      <c r="BBR80" s="29"/>
      <c r="BBS80" s="29"/>
      <c r="BBT80" s="29"/>
      <c r="BBU80" s="29"/>
      <c r="BBV80" s="29"/>
      <c r="BBW80" s="29"/>
      <c r="BBX80" s="29"/>
      <c r="BBY80" s="29"/>
      <c r="BBZ80" s="29"/>
      <c r="BCA80" s="29"/>
      <c r="BCB80" s="29"/>
      <c r="BCC80" s="29"/>
      <c r="BCD80" s="29"/>
      <c r="BCE80" s="29"/>
      <c r="BCF80" s="29"/>
      <c r="BCG80" s="29"/>
      <c r="BCH80" s="29"/>
      <c r="BCI80" s="29"/>
      <c r="BCJ80" s="29"/>
      <c r="BCK80" s="29"/>
      <c r="BCL80" s="29"/>
      <c r="BCM80" s="29"/>
      <c r="BCN80" s="29"/>
      <c r="BCO80" s="29"/>
      <c r="BCP80" s="29"/>
      <c r="BCQ80" s="29"/>
      <c r="BCR80" s="29"/>
      <c r="BCS80" s="29"/>
      <c r="BCT80" s="29"/>
      <c r="BCU80" s="29"/>
      <c r="BCV80" s="29"/>
      <c r="BCW80" s="29"/>
      <c r="BCX80" s="29"/>
      <c r="BCY80" s="29"/>
      <c r="BCZ80" s="29"/>
      <c r="BDA80" s="29"/>
      <c r="BDB80" s="29"/>
      <c r="BDC80" s="29"/>
      <c r="BDD80" s="29"/>
      <c r="BDE80" s="29"/>
      <c r="BDF80" s="29"/>
      <c r="BDG80" s="29"/>
      <c r="BDH80" s="29"/>
      <c r="BDI80" s="29"/>
      <c r="BDJ80" s="29"/>
      <c r="BDK80" s="29"/>
      <c r="BDL80" s="29"/>
      <c r="BDM80" s="29"/>
      <c r="BDN80" s="29"/>
      <c r="BDO80" s="29"/>
      <c r="BDP80" s="29"/>
      <c r="BDQ80" s="29"/>
      <c r="BDR80" s="29"/>
      <c r="BDS80" s="29"/>
      <c r="BDT80" s="29"/>
      <c r="BDU80" s="29"/>
      <c r="BDV80" s="29"/>
      <c r="BDW80" s="29"/>
      <c r="BDX80" s="29"/>
      <c r="BDY80" s="29"/>
      <c r="BDZ80" s="29"/>
      <c r="BEA80" s="29"/>
      <c r="BEB80" s="29"/>
      <c r="BEC80" s="29"/>
      <c r="BED80" s="29"/>
      <c r="BEE80" s="29"/>
      <c r="BEF80" s="29"/>
      <c r="BEG80" s="29"/>
      <c r="BEH80" s="29"/>
      <c r="BEI80" s="29"/>
      <c r="BEJ80" s="29"/>
      <c r="BEK80" s="29"/>
      <c r="BEL80" s="29"/>
      <c r="BEM80" s="29"/>
      <c r="BEN80" s="29"/>
      <c r="BEO80" s="29"/>
      <c r="BEP80" s="29"/>
      <c r="BEQ80" s="29"/>
      <c r="BER80" s="29"/>
      <c r="BES80" s="29"/>
      <c r="BET80" s="29"/>
      <c r="BEU80" s="29"/>
      <c r="BEV80" s="29"/>
      <c r="BEW80" s="29"/>
      <c r="BEX80" s="29"/>
      <c r="BEY80" s="29"/>
      <c r="BEZ80" s="29"/>
      <c r="BFA80" s="29"/>
      <c r="BFB80" s="29"/>
      <c r="BFC80" s="29"/>
      <c r="BFD80" s="29"/>
      <c r="BFE80" s="29"/>
      <c r="BFF80" s="29"/>
      <c r="BFG80" s="29"/>
      <c r="BFH80" s="29"/>
      <c r="BFI80" s="29"/>
      <c r="BFJ80" s="29"/>
      <c r="BFK80" s="29"/>
      <c r="BFL80" s="29"/>
      <c r="BFM80" s="29"/>
      <c r="BFN80" s="29"/>
      <c r="BFO80" s="29"/>
      <c r="BFP80" s="29"/>
      <c r="BFQ80" s="29"/>
      <c r="BFR80" s="29"/>
      <c r="BFS80" s="29"/>
      <c r="BFT80" s="29"/>
      <c r="BFU80" s="29"/>
      <c r="BFV80" s="29"/>
      <c r="BFW80" s="29"/>
      <c r="BFX80" s="29"/>
      <c r="BFY80" s="29"/>
      <c r="BFZ80" s="29"/>
      <c r="BGA80" s="29"/>
      <c r="BGB80" s="29"/>
      <c r="BGC80" s="29"/>
      <c r="BGD80" s="29"/>
      <c r="BGE80" s="29"/>
      <c r="BGF80" s="29"/>
      <c r="BGG80" s="29"/>
      <c r="BGH80" s="29"/>
      <c r="BGI80" s="29"/>
      <c r="BGJ80" s="29"/>
      <c r="BGK80" s="29"/>
      <c r="BGL80" s="29"/>
      <c r="BGM80" s="29"/>
      <c r="BGN80" s="29"/>
      <c r="BGO80" s="29"/>
      <c r="BGP80" s="29"/>
      <c r="BGQ80" s="29"/>
      <c r="BGR80" s="29"/>
      <c r="BGS80" s="29"/>
      <c r="BGT80" s="29"/>
      <c r="BGU80" s="29"/>
      <c r="BGV80" s="29"/>
      <c r="BGW80" s="29"/>
      <c r="BGX80" s="29"/>
      <c r="BGY80" s="29"/>
      <c r="BGZ80" s="29"/>
      <c r="BHA80" s="29"/>
      <c r="BHB80" s="29"/>
      <c r="BHC80" s="29"/>
      <c r="BHD80" s="29"/>
      <c r="BHE80" s="29"/>
      <c r="BHF80" s="29"/>
      <c r="BHG80" s="29"/>
      <c r="BHH80" s="29"/>
      <c r="BHI80" s="29"/>
      <c r="BHJ80" s="29"/>
      <c r="BHK80" s="29"/>
      <c r="BHL80" s="29"/>
      <c r="BHM80" s="29"/>
      <c r="BHN80" s="29"/>
      <c r="BHO80" s="29"/>
      <c r="BHP80" s="29"/>
      <c r="BHQ80" s="29"/>
      <c r="BHR80" s="29"/>
      <c r="BHS80" s="29"/>
      <c r="BHT80" s="29"/>
      <c r="BHU80" s="29"/>
      <c r="BHV80" s="29"/>
      <c r="BHW80" s="29"/>
      <c r="BHX80" s="29"/>
      <c r="BHY80" s="29"/>
      <c r="BHZ80" s="29"/>
      <c r="BIA80" s="29"/>
      <c r="BIB80" s="29"/>
      <c r="BIC80" s="29"/>
      <c r="BID80" s="29"/>
      <c r="BIE80" s="29"/>
      <c r="BIF80" s="29"/>
      <c r="BIG80" s="29"/>
      <c r="BIH80" s="29"/>
      <c r="BII80" s="29"/>
      <c r="BIJ80" s="29"/>
      <c r="BIK80" s="29"/>
      <c r="BIL80" s="29"/>
      <c r="BIM80" s="29"/>
      <c r="BIN80" s="29"/>
      <c r="BIO80" s="29"/>
      <c r="BIP80" s="29"/>
      <c r="BIQ80" s="29"/>
      <c r="BIR80" s="29"/>
      <c r="BIS80" s="29"/>
      <c r="BIT80" s="29"/>
      <c r="BIU80" s="29"/>
      <c r="BIV80" s="29"/>
      <c r="BIW80" s="29"/>
      <c r="BIX80" s="29"/>
      <c r="BIY80" s="29"/>
      <c r="BIZ80" s="29"/>
      <c r="BJA80" s="29"/>
      <c r="BJB80" s="29"/>
      <c r="BJC80" s="29"/>
      <c r="BJD80" s="29"/>
      <c r="BJE80" s="29"/>
      <c r="BJF80" s="29"/>
      <c r="BJG80" s="29"/>
      <c r="BJH80" s="29"/>
      <c r="BJI80" s="29"/>
      <c r="BJJ80" s="29"/>
      <c r="BJK80" s="29"/>
      <c r="BJL80" s="29"/>
      <c r="BJM80" s="29"/>
      <c r="BJN80" s="29"/>
      <c r="BJO80" s="29"/>
      <c r="BJP80" s="29"/>
      <c r="BJQ80" s="29"/>
      <c r="BJR80" s="29"/>
      <c r="BJS80" s="29"/>
      <c r="BJT80" s="29"/>
      <c r="BJU80" s="29"/>
      <c r="BJV80" s="29"/>
      <c r="BJW80" s="29"/>
      <c r="BJX80" s="29"/>
      <c r="BJY80" s="29"/>
      <c r="BJZ80" s="29"/>
      <c r="BKA80" s="29"/>
      <c r="BKB80" s="29"/>
      <c r="BKC80" s="29"/>
      <c r="BKD80" s="29"/>
      <c r="BKE80" s="29"/>
      <c r="BKF80" s="29"/>
      <c r="BKG80" s="29"/>
      <c r="BKH80" s="29"/>
      <c r="BKI80" s="29"/>
      <c r="BKJ80" s="29"/>
      <c r="BKK80" s="29"/>
      <c r="BKL80" s="29"/>
      <c r="BKM80" s="29"/>
      <c r="BKN80" s="29"/>
      <c r="BKO80" s="29"/>
      <c r="BKP80" s="29"/>
      <c r="BKQ80" s="29"/>
      <c r="BKR80" s="29"/>
      <c r="BKS80" s="29"/>
      <c r="BKT80" s="29"/>
      <c r="BKU80" s="29"/>
      <c r="BKV80" s="29"/>
      <c r="BKW80" s="29"/>
      <c r="BKX80" s="29"/>
      <c r="BKY80" s="29"/>
      <c r="BKZ80" s="29"/>
      <c r="BLA80" s="29"/>
      <c r="BLB80" s="29"/>
      <c r="BLC80" s="29"/>
      <c r="BLD80" s="29"/>
      <c r="BLE80" s="29"/>
      <c r="BLF80" s="29"/>
      <c r="BLG80" s="29"/>
      <c r="BLH80" s="29"/>
      <c r="BLI80" s="29"/>
      <c r="BLJ80" s="29"/>
      <c r="BLK80" s="29"/>
      <c r="BLL80" s="29"/>
      <c r="BLM80" s="29"/>
      <c r="BLN80" s="29"/>
      <c r="BLO80" s="29"/>
      <c r="BLP80" s="29"/>
      <c r="BLQ80" s="29"/>
      <c r="BLR80" s="29"/>
      <c r="BLS80" s="29"/>
      <c r="BLT80" s="29"/>
      <c r="BLU80" s="29"/>
      <c r="BLV80" s="29"/>
      <c r="BLW80" s="29"/>
      <c r="BLX80" s="29"/>
      <c r="BLY80" s="29"/>
      <c r="BLZ80" s="29"/>
      <c r="BMA80" s="29"/>
      <c r="BMB80" s="29"/>
      <c r="BMC80" s="29"/>
      <c r="BMD80" s="29"/>
      <c r="BME80" s="29"/>
      <c r="BMF80" s="29"/>
      <c r="BMG80" s="29"/>
      <c r="BMH80" s="29"/>
      <c r="BMI80" s="29"/>
      <c r="BMJ80" s="29"/>
      <c r="BMK80" s="29"/>
      <c r="BML80" s="29"/>
      <c r="BMM80" s="29"/>
      <c r="BMN80" s="29"/>
      <c r="BMO80" s="29"/>
      <c r="BMP80" s="29"/>
      <c r="BMQ80" s="29"/>
      <c r="BMR80" s="29"/>
      <c r="BMS80" s="29"/>
      <c r="BMT80" s="29"/>
      <c r="BMU80" s="29"/>
      <c r="BMV80" s="29"/>
      <c r="BMW80" s="29"/>
      <c r="BMX80" s="29"/>
      <c r="BMY80" s="29"/>
      <c r="BMZ80" s="29"/>
      <c r="BNA80" s="29"/>
      <c r="BNB80" s="29"/>
      <c r="BNC80" s="29"/>
      <c r="BND80" s="29"/>
      <c r="BNE80" s="29"/>
      <c r="BNF80" s="29"/>
      <c r="BNG80" s="29"/>
      <c r="BNH80" s="29"/>
      <c r="BNI80" s="29"/>
      <c r="BNJ80" s="29"/>
      <c r="BNK80" s="29"/>
      <c r="BNL80" s="29"/>
      <c r="BNM80" s="29"/>
      <c r="BNN80" s="29"/>
      <c r="BNO80" s="29"/>
      <c r="BNP80" s="29"/>
      <c r="BNQ80" s="29"/>
      <c r="BNR80" s="29"/>
      <c r="BNS80" s="29"/>
      <c r="BNT80" s="29"/>
      <c r="BNU80" s="29"/>
      <c r="BNV80" s="29"/>
      <c r="BNW80" s="29"/>
      <c r="BNX80" s="29"/>
      <c r="BNY80" s="29"/>
      <c r="BNZ80" s="29"/>
      <c r="BOA80" s="29"/>
      <c r="BOB80" s="29"/>
      <c r="BOC80" s="29"/>
      <c r="BOD80" s="29"/>
      <c r="BOE80" s="29"/>
      <c r="BOF80" s="29"/>
      <c r="BOG80" s="29"/>
      <c r="BOH80" s="29"/>
      <c r="BOI80" s="29"/>
      <c r="BOJ80" s="29"/>
      <c r="BOK80" s="29"/>
      <c r="BOL80" s="29"/>
      <c r="BOM80" s="29"/>
      <c r="BON80" s="29"/>
      <c r="BOO80" s="29"/>
      <c r="BOP80" s="29"/>
      <c r="BOQ80" s="29"/>
      <c r="BOR80" s="29"/>
      <c r="BOS80" s="29"/>
      <c r="BOT80" s="29"/>
      <c r="BOU80" s="29"/>
      <c r="BOV80" s="29"/>
      <c r="BOW80" s="29"/>
      <c r="BOX80" s="29"/>
      <c r="BOY80" s="29"/>
      <c r="BOZ80" s="29"/>
      <c r="BPA80" s="29"/>
      <c r="BPB80" s="29"/>
      <c r="BPC80" s="29"/>
      <c r="BPD80" s="29"/>
      <c r="BPE80" s="29"/>
      <c r="BPF80" s="29"/>
      <c r="BPG80" s="29"/>
      <c r="BPH80" s="29"/>
      <c r="BPI80" s="29"/>
      <c r="BPJ80" s="29"/>
      <c r="BPK80" s="29"/>
      <c r="BPL80" s="29"/>
      <c r="BPM80" s="29"/>
      <c r="BPN80" s="29"/>
      <c r="BPO80" s="29"/>
      <c r="BPP80" s="29"/>
      <c r="BPQ80" s="29"/>
      <c r="BPR80" s="29"/>
      <c r="BPS80" s="29"/>
      <c r="BPT80" s="29"/>
      <c r="BPU80" s="29"/>
      <c r="BPV80" s="29"/>
      <c r="BPW80" s="29"/>
      <c r="BPX80" s="29"/>
      <c r="BPY80" s="29"/>
      <c r="BPZ80" s="29"/>
      <c r="BQA80" s="29"/>
      <c r="BQB80" s="29"/>
      <c r="BQC80" s="29"/>
      <c r="BQD80" s="29"/>
      <c r="BQE80" s="29"/>
      <c r="BQF80" s="29"/>
      <c r="BQG80" s="29"/>
      <c r="BQH80" s="29"/>
      <c r="BQI80" s="29"/>
      <c r="BQJ80" s="29"/>
      <c r="BQK80" s="29"/>
      <c r="BQL80" s="29"/>
      <c r="BQM80" s="29"/>
      <c r="BQN80" s="29"/>
      <c r="BQO80" s="29"/>
      <c r="BQP80" s="29"/>
      <c r="BQQ80" s="29"/>
      <c r="BQR80" s="29"/>
      <c r="BQS80" s="29"/>
      <c r="BQT80" s="29"/>
      <c r="BQU80" s="29"/>
      <c r="BQV80" s="29"/>
      <c r="BQW80" s="29"/>
      <c r="BQX80" s="29"/>
      <c r="BQY80" s="29"/>
      <c r="BQZ80" s="29"/>
      <c r="BRA80" s="29"/>
      <c r="BRB80" s="29"/>
      <c r="BRC80" s="29"/>
      <c r="BRD80" s="29"/>
      <c r="BRE80" s="29"/>
      <c r="BRF80" s="29"/>
      <c r="BRG80" s="29"/>
      <c r="BRH80" s="29"/>
      <c r="BRI80" s="29"/>
      <c r="BRJ80" s="29"/>
      <c r="BRK80" s="29"/>
      <c r="BRL80" s="29"/>
      <c r="BRM80" s="29"/>
      <c r="BRN80" s="29"/>
      <c r="BRO80" s="29"/>
      <c r="BRP80" s="29"/>
      <c r="BRQ80" s="29"/>
      <c r="BRR80" s="29"/>
      <c r="BRS80" s="29"/>
      <c r="BRT80" s="29"/>
      <c r="BRU80" s="29"/>
      <c r="BRV80" s="29"/>
      <c r="BRW80" s="29"/>
      <c r="BRX80" s="29"/>
      <c r="BRY80" s="29"/>
      <c r="BRZ80" s="29"/>
      <c r="BSA80" s="29"/>
      <c r="BSB80" s="29"/>
      <c r="BSC80" s="29"/>
      <c r="BSD80" s="29"/>
      <c r="BSE80" s="29"/>
      <c r="BSF80" s="29"/>
      <c r="BSG80" s="29"/>
      <c r="BSH80" s="29"/>
      <c r="BSI80" s="29"/>
      <c r="BSJ80" s="29"/>
      <c r="BSK80" s="29"/>
      <c r="BSL80" s="29"/>
      <c r="BSM80" s="29"/>
      <c r="BSN80" s="29"/>
      <c r="BSO80" s="29"/>
      <c r="BSP80" s="29"/>
      <c r="BSQ80" s="29"/>
      <c r="BSR80" s="29"/>
      <c r="BSS80" s="29"/>
      <c r="BST80" s="29"/>
      <c r="BSU80" s="29"/>
      <c r="BSV80" s="29"/>
      <c r="BSW80" s="29"/>
      <c r="BSX80" s="29"/>
      <c r="BSY80" s="29"/>
      <c r="BSZ80" s="29"/>
      <c r="BTA80" s="29"/>
      <c r="BTB80" s="29"/>
      <c r="BTC80" s="29"/>
      <c r="BTD80" s="29"/>
      <c r="BTE80" s="29"/>
      <c r="BTF80" s="29"/>
      <c r="BTG80" s="29"/>
      <c r="BTH80" s="29"/>
      <c r="BTI80" s="29"/>
      <c r="BTJ80" s="29"/>
      <c r="BTK80" s="29"/>
      <c r="BTL80" s="29"/>
      <c r="BTM80" s="29"/>
      <c r="BTN80" s="29"/>
      <c r="BTO80" s="29"/>
      <c r="BTP80" s="29"/>
      <c r="BTQ80" s="29"/>
      <c r="BTR80" s="29"/>
      <c r="BTS80" s="29"/>
      <c r="BTT80" s="29"/>
      <c r="BTU80" s="29"/>
      <c r="BTV80" s="29"/>
      <c r="BTW80" s="29"/>
      <c r="BTX80" s="29"/>
      <c r="BTY80" s="29"/>
      <c r="BTZ80" s="29"/>
      <c r="BUA80" s="29"/>
      <c r="BUB80" s="29"/>
      <c r="BUC80" s="29"/>
      <c r="BUD80" s="29"/>
      <c r="BUE80" s="29"/>
      <c r="BUF80" s="29"/>
      <c r="BUG80" s="29"/>
      <c r="BUH80" s="29"/>
      <c r="BUI80" s="29"/>
      <c r="BUJ80" s="29"/>
      <c r="BUK80" s="29"/>
      <c r="BUL80" s="29"/>
      <c r="BUM80" s="29"/>
      <c r="BUN80" s="29"/>
      <c r="BUO80" s="29"/>
      <c r="BUP80" s="29"/>
      <c r="BUQ80" s="29"/>
      <c r="BUR80" s="29"/>
      <c r="BUS80" s="29"/>
      <c r="BUT80" s="29"/>
      <c r="BUU80" s="29"/>
      <c r="BUV80" s="29"/>
      <c r="BUW80" s="29"/>
      <c r="BUX80" s="29"/>
      <c r="BUY80" s="29"/>
      <c r="BUZ80" s="29"/>
      <c r="BVA80" s="29"/>
      <c r="BVB80" s="29"/>
      <c r="BVC80" s="29"/>
      <c r="BVD80" s="29"/>
      <c r="BVE80" s="29"/>
      <c r="BVF80" s="29"/>
      <c r="BVG80" s="29"/>
      <c r="BVH80" s="29"/>
      <c r="BVI80" s="29"/>
      <c r="BVJ80" s="29"/>
      <c r="BVK80" s="29"/>
      <c r="BVL80" s="29"/>
      <c r="BVM80" s="29"/>
      <c r="BVN80" s="29"/>
      <c r="BVO80" s="29"/>
      <c r="BVP80" s="29"/>
      <c r="BVQ80" s="29"/>
      <c r="BVR80" s="29"/>
      <c r="BVS80" s="29"/>
      <c r="BVT80" s="29"/>
      <c r="BVU80" s="29"/>
      <c r="BVV80" s="29"/>
      <c r="BVW80" s="29"/>
      <c r="BVX80" s="29"/>
      <c r="BVY80" s="29"/>
      <c r="BVZ80" s="29"/>
      <c r="BWA80" s="29"/>
      <c r="BWB80" s="29"/>
      <c r="BWC80" s="29"/>
      <c r="BWD80" s="29"/>
      <c r="BWE80" s="29"/>
      <c r="BWF80" s="29"/>
      <c r="BWG80" s="29"/>
      <c r="BWH80" s="29"/>
      <c r="BWI80" s="29"/>
      <c r="BWJ80" s="29"/>
      <c r="BWK80" s="29"/>
      <c r="BWL80" s="29"/>
      <c r="BWM80" s="29"/>
      <c r="BWN80" s="29"/>
      <c r="BWO80" s="29"/>
      <c r="BWP80" s="29"/>
      <c r="BWQ80" s="29"/>
      <c r="BWR80" s="29"/>
      <c r="BWS80" s="29"/>
      <c r="BWT80" s="29"/>
      <c r="BWU80" s="29"/>
      <c r="BWV80" s="29"/>
      <c r="BWW80" s="29"/>
      <c r="BWX80" s="29"/>
      <c r="BWY80" s="29"/>
      <c r="BWZ80" s="29"/>
      <c r="BXA80" s="29"/>
      <c r="BXB80" s="29"/>
      <c r="BXC80" s="29"/>
      <c r="BXD80" s="29"/>
      <c r="BXE80" s="29"/>
      <c r="BXF80" s="29"/>
      <c r="BXG80" s="29"/>
      <c r="BXH80" s="29"/>
      <c r="BXI80" s="29"/>
      <c r="BXJ80" s="29"/>
      <c r="BXK80" s="29"/>
      <c r="BXL80" s="29"/>
      <c r="BXM80" s="29"/>
      <c r="BXN80" s="29"/>
      <c r="BXO80" s="29"/>
      <c r="BXP80" s="29"/>
      <c r="BXQ80" s="29"/>
      <c r="BXR80" s="29"/>
      <c r="BXS80" s="29"/>
      <c r="BXT80" s="29"/>
      <c r="BXU80" s="29"/>
      <c r="BXV80" s="29"/>
      <c r="BXW80" s="29"/>
      <c r="BXX80" s="29"/>
      <c r="BXY80" s="29"/>
      <c r="BXZ80" s="29"/>
      <c r="BYA80" s="29"/>
      <c r="BYB80" s="29"/>
      <c r="BYC80" s="29"/>
      <c r="BYD80" s="29"/>
      <c r="BYE80" s="29"/>
      <c r="BYF80" s="29"/>
      <c r="BYG80" s="29"/>
      <c r="BYH80" s="29"/>
      <c r="BYI80" s="29"/>
      <c r="BYJ80" s="29"/>
      <c r="BYK80" s="29"/>
      <c r="BYL80" s="29"/>
      <c r="BYM80" s="29"/>
      <c r="BYN80" s="29"/>
      <c r="BYO80" s="29"/>
      <c r="BYP80" s="29"/>
      <c r="BYQ80" s="29"/>
      <c r="BYR80" s="29"/>
      <c r="BYS80" s="29"/>
      <c r="BYT80" s="29"/>
      <c r="BYU80" s="29"/>
      <c r="BYV80" s="29"/>
      <c r="BYW80" s="29"/>
      <c r="BYX80" s="29"/>
      <c r="BYY80" s="29"/>
      <c r="BYZ80" s="29"/>
      <c r="BZA80" s="29"/>
      <c r="BZB80" s="29"/>
      <c r="BZC80" s="29"/>
      <c r="BZD80" s="29"/>
      <c r="BZE80" s="29"/>
      <c r="BZF80" s="29"/>
      <c r="BZG80" s="29"/>
      <c r="BZH80" s="29"/>
      <c r="BZI80" s="29"/>
      <c r="BZJ80" s="29"/>
      <c r="BZK80" s="29"/>
      <c r="BZL80" s="29"/>
      <c r="BZM80" s="29"/>
      <c r="BZN80" s="29"/>
      <c r="BZO80" s="29"/>
      <c r="BZP80" s="29"/>
      <c r="BZQ80" s="29"/>
      <c r="BZR80" s="29"/>
      <c r="BZS80" s="29"/>
      <c r="BZT80" s="29"/>
      <c r="BZU80" s="29"/>
      <c r="BZV80" s="29"/>
      <c r="BZW80" s="29"/>
      <c r="BZX80" s="29"/>
      <c r="BZY80" s="29"/>
      <c r="BZZ80" s="29"/>
      <c r="CAA80" s="29"/>
      <c r="CAB80" s="29"/>
      <c r="CAC80" s="29"/>
      <c r="CAD80" s="29"/>
      <c r="CAE80" s="29"/>
      <c r="CAF80" s="29"/>
      <c r="CAG80" s="29"/>
      <c r="CAH80" s="29"/>
      <c r="CAI80" s="29"/>
      <c r="CAJ80" s="29"/>
      <c r="CAK80" s="29"/>
      <c r="CAL80" s="29"/>
      <c r="CAM80" s="29"/>
      <c r="CAN80" s="29"/>
      <c r="CAO80" s="29"/>
      <c r="CAP80" s="29"/>
      <c r="CAQ80" s="29"/>
      <c r="CAR80" s="29"/>
      <c r="CAS80" s="29"/>
      <c r="CAT80" s="29"/>
      <c r="CAU80" s="29"/>
      <c r="CAV80" s="29"/>
      <c r="CAW80" s="29"/>
      <c r="CAX80" s="29"/>
      <c r="CAY80" s="29"/>
      <c r="CAZ80" s="29"/>
      <c r="CBA80" s="29"/>
      <c r="CBB80" s="29"/>
      <c r="CBC80" s="29"/>
      <c r="CBD80" s="29"/>
      <c r="CBE80" s="29"/>
      <c r="CBF80" s="29"/>
      <c r="CBG80" s="29"/>
      <c r="CBH80" s="29"/>
      <c r="CBI80" s="29"/>
      <c r="CBJ80" s="29"/>
      <c r="CBK80" s="29"/>
      <c r="CBL80" s="29"/>
      <c r="CBM80" s="29"/>
      <c r="CBN80" s="29"/>
      <c r="CBO80" s="29"/>
      <c r="CBP80" s="29"/>
      <c r="CBQ80" s="29"/>
      <c r="CBR80" s="29"/>
      <c r="CBS80" s="29"/>
      <c r="CBT80" s="29"/>
      <c r="CBU80" s="29"/>
      <c r="CBV80" s="29"/>
      <c r="CBW80" s="29"/>
      <c r="CBX80" s="29"/>
      <c r="CBY80" s="29"/>
      <c r="CBZ80" s="29"/>
      <c r="CCA80" s="29"/>
      <c r="CCB80" s="29"/>
      <c r="CCC80" s="29"/>
      <c r="CCD80" s="29"/>
      <c r="CCE80" s="29"/>
      <c r="CCF80" s="29"/>
      <c r="CCG80" s="29"/>
      <c r="CCH80" s="29"/>
      <c r="CCI80" s="29"/>
      <c r="CCJ80" s="29"/>
      <c r="CCK80" s="29"/>
      <c r="CCL80" s="29"/>
      <c r="CCM80" s="29"/>
      <c r="CCN80" s="29"/>
      <c r="CCO80" s="29"/>
      <c r="CCP80" s="29"/>
      <c r="CCQ80" s="29"/>
      <c r="CCR80" s="29"/>
      <c r="CCS80" s="29"/>
      <c r="CCT80" s="29"/>
      <c r="CCU80" s="29"/>
      <c r="CCV80" s="29"/>
      <c r="CCW80" s="29"/>
      <c r="CCX80" s="29"/>
      <c r="CCY80" s="29"/>
      <c r="CCZ80" s="29"/>
      <c r="CDA80" s="29"/>
      <c r="CDB80" s="29"/>
      <c r="CDC80" s="29"/>
      <c r="CDD80" s="29"/>
      <c r="CDE80" s="29"/>
      <c r="CDF80" s="29"/>
      <c r="CDG80" s="29"/>
      <c r="CDH80" s="29"/>
      <c r="CDI80" s="29"/>
      <c r="CDJ80" s="29"/>
      <c r="CDK80" s="29"/>
      <c r="CDL80" s="29"/>
      <c r="CDM80" s="29"/>
      <c r="CDN80" s="29"/>
      <c r="CDO80" s="29"/>
      <c r="CDP80" s="29"/>
      <c r="CDQ80" s="29"/>
      <c r="CDR80" s="29"/>
      <c r="CDS80" s="29"/>
      <c r="CDT80" s="29"/>
      <c r="CDU80" s="29"/>
      <c r="CDV80" s="29"/>
      <c r="CDW80" s="29"/>
      <c r="CDX80" s="29"/>
      <c r="CDY80" s="29"/>
      <c r="CDZ80" s="29"/>
      <c r="CEA80" s="29"/>
      <c r="CEB80" s="29"/>
      <c r="CEC80" s="29"/>
      <c r="CED80" s="29"/>
      <c r="CEE80" s="29"/>
      <c r="CEF80" s="29"/>
      <c r="CEG80" s="29"/>
      <c r="CEH80" s="29"/>
      <c r="CEI80" s="29"/>
      <c r="CEJ80" s="29"/>
      <c r="CEK80" s="29"/>
      <c r="CEL80" s="29"/>
      <c r="CEM80" s="29"/>
      <c r="CEN80" s="29"/>
      <c r="CEO80" s="29"/>
      <c r="CEP80" s="29"/>
      <c r="CEQ80" s="29"/>
      <c r="CER80" s="29"/>
      <c r="CES80" s="29"/>
      <c r="CET80" s="29"/>
      <c r="CEU80" s="29"/>
      <c r="CEV80" s="29"/>
      <c r="CEW80" s="29"/>
      <c r="CEX80" s="29"/>
      <c r="CEY80" s="29"/>
      <c r="CEZ80" s="29"/>
      <c r="CFA80" s="29"/>
      <c r="CFB80" s="29"/>
      <c r="CFC80" s="29"/>
      <c r="CFD80" s="29"/>
      <c r="CFE80" s="29"/>
      <c r="CFF80" s="29"/>
      <c r="CFG80" s="29"/>
      <c r="CFH80" s="29"/>
      <c r="CFI80" s="29"/>
      <c r="CFJ80" s="29"/>
      <c r="CFK80" s="29"/>
      <c r="CFL80" s="29"/>
      <c r="CFM80" s="29"/>
      <c r="CFN80" s="29"/>
      <c r="CFO80" s="29"/>
      <c r="CFP80" s="29"/>
      <c r="CFQ80" s="29"/>
      <c r="CFR80" s="29"/>
      <c r="CFS80" s="29"/>
      <c r="CFT80" s="29"/>
      <c r="CFU80" s="29"/>
      <c r="CFV80" s="29"/>
      <c r="CFW80" s="29"/>
      <c r="CFX80" s="29"/>
      <c r="CFY80" s="29"/>
      <c r="CFZ80" s="29"/>
      <c r="CGA80" s="29"/>
      <c r="CGB80" s="29"/>
      <c r="CGC80" s="29"/>
      <c r="CGD80" s="29"/>
      <c r="CGE80" s="29"/>
      <c r="CGF80" s="29"/>
      <c r="CGG80" s="29"/>
      <c r="CGH80" s="29"/>
      <c r="CGI80" s="29"/>
      <c r="CGJ80" s="29"/>
      <c r="CGK80" s="29"/>
      <c r="CGL80" s="29"/>
      <c r="CGM80" s="29"/>
      <c r="CGN80" s="29"/>
      <c r="CGO80" s="29"/>
      <c r="CGP80" s="29"/>
      <c r="CGQ80" s="29"/>
      <c r="CGR80" s="29"/>
      <c r="CGS80" s="29"/>
      <c r="CGT80" s="29"/>
      <c r="CGU80" s="29"/>
      <c r="CGV80" s="29"/>
      <c r="CGW80" s="29"/>
      <c r="CGX80" s="29"/>
      <c r="CGY80" s="29"/>
      <c r="CGZ80" s="29"/>
      <c r="CHA80" s="29"/>
      <c r="CHB80" s="29"/>
      <c r="CHC80" s="29"/>
      <c r="CHD80" s="29"/>
      <c r="CHE80" s="29"/>
      <c r="CHF80" s="29"/>
      <c r="CHG80" s="29"/>
      <c r="CHH80" s="29"/>
      <c r="CHI80" s="29"/>
      <c r="CHJ80" s="29"/>
      <c r="CHK80" s="29"/>
      <c r="CHL80" s="29"/>
      <c r="CHM80" s="29"/>
      <c r="CHN80" s="29"/>
      <c r="CHO80" s="29"/>
      <c r="CHP80" s="29"/>
      <c r="CHQ80" s="29"/>
      <c r="CHR80" s="29"/>
      <c r="CHS80" s="29"/>
      <c r="CHT80" s="29"/>
      <c r="CHU80" s="29"/>
      <c r="CHV80" s="29"/>
      <c r="CHW80" s="29"/>
      <c r="CHX80" s="29"/>
      <c r="CHY80" s="29"/>
      <c r="CHZ80" s="29"/>
      <c r="CIA80" s="29"/>
      <c r="CIB80" s="29"/>
      <c r="CIC80" s="29"/>
      <c r="CID80" s="29"/>
      <c r="CIE80" s="29"/>
      <c r="CIF80" s="29"/>
      <c r="CIG80" s="29"/>
      <c r="CIH80" s="29"/>
      <c r="CII80" s="29"/>
      <c r="CIJ80" s="29"/>
      <c r="CIK80" s="29"/>
      <c r="CIL80" s="29"/>
      <c r="CIM80" s="29"/>
      <c r="CIN80" s="29"/>
      <c r="CIO80" s="29"/>
      <c r="CIP80" s="29"/>
      <c r="CIQ80" s="29"/>
      <c r="CIR80" s="29"/>
      <c r="CIS80" s="29"/>
      <c r="CIT80" s="29"/>
      <c r="CIU80" s="29"/>
      <c r="CIV80" s="29"/>
      <c r="CIW80" s="29"/>
      <c r="CIX80" s="29"/>
      <c r="CIY80" s="29"/>
      <c r="CIZ80" s="29"/>
      <c r="CJA80" s="29"/>
      <c r="CJB80" s="29"/>
      <c r="CJC80" s="29"/>
      <c r="CJD80" s="29"/>
      <c r="CJE80" s="29"/>
      <c r="CJF80" s="29"/>
      <c r="CJG80" s="29"/>
      <c r="CJH80" s="29"/>
      <c r="CJI80" s="29"/>
      <c r="CJJ80" s="29"/>
      <c r="CJK80" s="29"/>
      <c r="CJL80" s="29"/>
      <c r="CJM80" s="29"/>
      <c r="CJN80" s="29"/>
      <c r="CJO80" s="29"/>
      <c r="CJP80" s="29"/>
      <c r="CJQ80" s="29"/>
      <c r="CJR80" s="29"/>
      <c r="CJS80" s="29"/>
      <c r="CJT80" s="29"/>
      <c r="CJU80" s="29"/>
      <c r="CJV80" s="29"/>
      <c r="CJW80" s="29"/>
      <c r="CJX80" s="29"/>
      <c r="CJY80" s="29"/>
      <c r="CJZ80" s="29"/>
      <c r="CKA80" s="29"/>
      <c r="CKB80" s="29"/>
      <c r="CKC80" s="29"/>
      <c r="CKD80" s="29"/>
      <c r="CKE80" s="29"/>
      <c r="CKF80" s="29"/>
      <c r="CKG80" s="29"/>
      <c r="CKH80" s="29"/>
      <c r="CKI80" s="29"/>
      <c r="CKJ80" s="29"/>
      <c r="CKK80" s="29"/>
      <c r="CKL80" s="29"/>
      <c r="CKM80" s="29"/>
      <c r="CKN80" s="29"/>
      <c r="CKO80" s="29"/>
      <c r="CKP80" s="29"/>
      <c r="CKQ80" s="29"/>
      <c r="CKR80" s="29"/>
      <c r="CKS80" s="29"/>
      <c r="CKT80" s="29"/>
      <c r="CKU80" s="29"/>
      <c r="CKV80" s="29"/>
      <c r="CKW80" s="29"/>
      <c r="CKX80" s="29"/>
      <c r="CKY80" s="29"/>
      <c r="CKZ80" s="29"/>
      <c r="CLA80" s="29"/>
      <c r="CLB80" s="29"/>
      <c r="CLC80" s="29"/>
      <c r="CLD80" s="29"/>
      <c r="CLE80" s="29"/>
      <c r="CLF80" s="29"/>
      <c r="CLG80" s="29"/>
      <c r="CLH80" s="29"/>
      <c r="CLI80" s="29"/>
      <c r="CLJ80" s="29"/>
      <c r="CLK80" s="29"/>
      <c r="CLL80" s="29"/>
      <c r="CLM80" s="29"/>
      <c r="CLN80" s="29"/>
      <c r="CLO80" s="29"/>
      <c r="CLP80" s="29"/>
      <c r="CLQ80" s="29"/>
      <c r="CLR80" s="29"/>
      <c r="CLS80" s="29"/>
      <c r="CLT80" s="29"/>
      <c r="CLU80" s="29"/>
      <c r="CLV80" s="29"/>
      <c r="CLW80" s="29"/>
      <c r="CLX80" s="29"/>
      <c r="CLY80" s="29"/>
      <c r="CLZ80" s="29"/>
      <c r="CMA80" s="29"/>
      <c r="CMB80" s="29"/>
      <c r="CMC80" s="29"/>
      <c r="CMD80" s="29"/>
      <c r="CME80" s="29"/>
      <c r="CMF80" s="29"/>
      <c r="CMG80" s="29"/>
      <c r="CMH80" s="29"/>
      <c r="CMI80" s="29"/>
      <c r="CMJ80" s="29"/>
      <c r="CMK80" s="29"/>
      <c r="CML80" s="29"/>
      <c r="CMM80" s="29"/>
      <c r="CMN80" s="29"/>
      <c r="CMO80" s="29"/>
      <c r="CMP80" s="29"/>
      <c r="CMQ80" s="29"/>
      <c r="CMR80" s="29"/>
      <c r="CMS80" s="29"/>
      <c r="CMT80" s="29"/>
      <c r="CMU80" s="29"/>
      <c r="CMV80" s="29"/>
      <c r="CMW80" s="29"/>
      <c r="CMX80" s="29"/>
      <c r="CMY80" s="29"/>
      <c r="CMZ80" s="29"/>
      <c r="CNA80" s="29"/>
      <c r="CNB80" s="29"/>
      <c r="CNC80" s="29"/>
      <c r="CND80" s="29"/>
      <c r="CNE80" s="29"/>
      <c r="CNF80" s="29"/>
      <c r="CNG80" s="29"/>
      <c r="CNH80" s="29"/>
      <c r="CNI80" s="29"/>
      <c r="CNJ80" s="29"/>
      <c r="CNK80" s="29"/>
      <c r="CNL80" s="29"/>
      <c r="CNM80" s="29"/>
      <c r="CNN80" s="29"/>
      <c r="CNO80" s="29"/>
      <c r="CNP80" s="29"/>
      <c r="CNQ80" s="29"/>
      <c r="CNR80" s="29"/>
      <c r="CNS80" s="29"/>
      <c r="CNT80" s="29"/>
      <c r="CNU80" s="29"/>
      <c r="CNV80" s="29"/>
      <c r="CNW80" s="29"/>
      <c r="CNX80" s="29"/>
      <c r="CNY80" s="29"/>
      <c r="CNZ80" s="29"/>
      <c r="COA80" s="29"/>
      <c r="COB80" s="29"/>
      <c r="COC80" s="29"/>
      <c r="COD80" s="29"/>
      <c r="COE80" s="29"/>
      <c r="COF80" s="29"/>
      <c r="COG80" s="29"/>
      <c r="COH80" s="29"/>
      <c r="COI80" s="29"/>
      <c r="COJ80" s="29"/>
      <c r="COK80" s="29"/>
      <c r="COL80" s="29"/>
      <c r="COM80" s="29"/>
      <c r="CON80" s="29"/>
      <c r="COO80" s="29"/>
      <c r="COP80" s="29"/>
      <c r="COQ80" s="29"/>
      <c r="COR80" s="29"/>
      <c r="COS80" s="29"/>
      <c r="COT80" s="29"/>
      <c r="COU80" s="29"/>
      <c r="COV80" s="29"/>
      <c r="COW80" s="29"/>
      <c r="COX80" s="29"/>
      <c r="COY80" s="29"/>
      <c r="COZ80" s="29"/>
      <c r="CPA80" s="29"/>
      <c r="CPB80" s="29"/>
      <c r="CPC80" s="29"/>
      <c r="CPD80" s="29"/>
      <c r="CPE80" s="29"/>
      <c r="CPF80" s="29"/>
      <c r="CPG80" s="29"/>
      <c r="CPH80" s="29"/>
      <c r="CPI80" s="29"/>
      <c r="CPJ80" s="29"/>
      <c r="CPK80" s="29"/>
      <c r="CPL80" s="29"/>
      <c r="CPM80" s="29"/>
      <c r="CPN80" s="29"/>
      <c r="CPO80" s="29"/>
      <c r="CPP80" s="29"/>
      <c r="CPQ80" s="29"/>
      <c r="CPR80" s="29"/>
      <c r="CPS80" s="29"/>
      <c r="CPT80" s="29"/>
      <c r="CPU80" s="29"/>
      <c r="CPV80" s="29"/>
      <c r="CPW80" s="29"/>
      <c r="CPX80" s="29"/>
      <c r="CPY80" s="29"/>
      <c r="CPZ80" s="29"/>
      <c r="CQA80" s="29"/>
      <c r="CQB80" s="29"/>
      <c r="CQC80" s="29"/>
      <c r="CQD80" s="29"/>
      <c r="CQE80" s="29"/>
      <c r="CQF80" s="29"/>
      <c r="CQG80" s="29"/>
      <c r="CQH80" s="29"/>
      <c r="CQI80" s="29"/>
      <c r="CQJ80" s="29"/>
      <c r="CQK80" s="29"/>
      <c r="CQL80" s="29"/>
      <c r="CQM80" s="29"/>
      <c r="CQN80" s="29"/>
      <c r="CQO80" s="29"/>
      <c r="CQP80" s="29"/>
      <c r="CQQ80" s="29"/>
      <c r="CQR80" s="29"/>
      <c r="CQS80" s="29"/>
      <c r="CQT80" s="29"/>
      <c r="CQU80" s="29"/>
      <c r="CQV80" s="29"/>
      <c r="CQW80" s="29"/>
      <c r="CQX80" s="29"/>
      <c r="CQY80" s="29"/>
      <c r="CQZ80" s="29"/>
      <c r="CRA80" s="29"/>
      <c r="CRB80" s="29"/>
      <c r="CRC80" s="29"/>
      <c r="CRD80" s="29"/>
      <c r="CRE80" s="29"/>
      <c r="CRF80" s="29"/>
      <c r="CRG80" s="29"/>
      <c r="CRH80" s="29"/>
      <c r="CRI80" s="29"/>
      <c r="CRJ80" s="29"/>
      <c r="CRK80" s="29"/>
      <c r="CRL80" s="29"/>
      <c r="CRM80" s="29"/>
      <c r="CRN80" s="29"/>
      <c r="CRO80" s="29"/>
      <c r="CRP80" s="29"/>
      <c r="CRQ80" s="29"/>
      <c r="CRR80" s="29"/>
      <c r="CRS80" s="29"/>
      <c r="CRT80" s="29"/>
      <c r="CRU80" s="29"/>
      <c r="CRV80" s="29"/>
      <c r="CRW80" s="29"/>
      <c r="CRX80" s="29"/>
      <c r="CRY80" s="29"/>
      <c r="CRZ80" s="29"/>
      <c r="CSA80" s="29"/>
      <c r="CSB80" s="29"/>
      <c r="CSC80" s="29"/>
      <c r="CSD80" s="29"/>
      <c r="CSE80" s="29"/>
      <c r="CSF80" s="29"/>
      <c r="CSG80" s="29"/>
      <c r="CSH80" s="29"/>
      <c r="CSI80" s="29"/>
      <c r="CSJ80" s="29"/>
      <c r="CSK80" s="29"/>
      <c r="CSL80" s="29"/>
      <c r="CSM80" s="29"/>
      <c r="CSN80" s="29"/>
      <c r="CSO80" s="29"/>
      <c r="CSP80" s="29"/>
      <c r="CSQ80" s="29"/>
      <c r="CSR80" s="29"/>
      <c r="CSS80" s="29"/>
      <c r="CST80" s="29"/>
      <c r="CSU80" s="29"/>
      <c r="CSV80" s="29"/>
      <c r="CSW80" s="29"/>
      <c r="CSX80" s="29"/>
      <c r="CSY80" s="29"/>
      <c r="CSZ80" s="29"/>
      <c r="CTA80" s="29"/>
      <c r="CTB80" s="29"/>
      <c r="CTC80" s="29"/>
      <c r="CTD80" s="29"/>
      <c r="CTE80" s="29"/>
      <c r="CTF80" s="29"/>
      <c r="CTG80" s="29"/>
      <c r="CTH80" s="29"/>
      <c r="CTI80" s="29"/>
      <c r="CTJ80" s="29"/>
      <c r="CTK80" s="29"/>
      <c r="CTL80" s="29"/>
      <c r="CTM80" s="29"/>
      <c r="CTN80" s="29"/>
      <c r="CTO80" s="29"/>
      <c r="CTP80" s="29"/>
      <c r="CTQ80" s="29"/>
      <c r="CTR80" s="29"/>
      <c r="CTS80" s="29"/>
      <c r="CTT80" s="29"/>
      <c r="CTU80" s="29"/>
      <c r="CTV80" s="29"/>
      <c r="CTW80" s="29"/>
      <c r="CTX80" s="29"/>
      <c r="CTY80" s="29"/>
      <c r="CTZ80" s="29"/>
      <c r="CUA80" s="29"/>
      <c r="CUB80" s="29"/>
      <c r="CUC80" s="29"/>
      <c r="CUD80" s="29"/>
      <c r="CUE80" s="29"/>
      <c r="CUF80" s="29"/>
      <c r="CUG80" s="29"/>
      <c r="CUH80" s="29"/>
      <c r="CUI80" s="29"/>
      <c r="CUJ80" s="29"/>
      <c r="CUK80" s="29"/>
      <c r="CUL80" s="29"/>
      <c r="CUM80" s="29"/>
      <c r="CUN80" s="29"/>
      <c r="CUO80" s="29"/>
      <c r="CUP80" s="29"/>
      <c r="CUQ80" s="29"/>
      <c r="CUR80" s="29"/>
      <c r="CUS80" s="29"/>
      <c r="CUT80" s="29"/>
      <c r="CUU80" s="29"/>
      <c r="CUV80" s="29"/>
      <c r="CUW80" s="29"/>
      <c r="CUX80" s="29"/>
      <c r="CUY80" s="29"/>
      <c r="CUZ80" s="29"/>
      <c r="CVA80" s="29"/>
      <c r="CVB80" s="29"/>
      <c r="CVC80" s="29"/>
      <c r="CVD80" s="29"/>
      <c r="CVE80" s="29"/>
      <c r="CVF80" s="29"/>
      <c r="CVG80" s="29"/>
      <c r="CVH80" s="29"/>
      <c r="CVI80" s="29"/>
      <c r="CVJ80" s="29"/>
      <c r="CVK80" s="29"/>
      <c r="CVL80" s="29"/>
      <c r="CVM80" s="29"/>
      <c r="CVN80" s="29"/>
      <c r="CVO80" s="29"/>
      <c r="CVP80" s="29"/>
      <c r="CVQ80" s="29"/>
      <c r="CVR80" s="29"/>
      <c r="CVS80" s="29"/>
      <c r="CVT80" s="29"/>
      <c r="CVU80" s="29"/>
      <c r="CVV80" s="29"/>
      <c r="CVW80" s="29"/>
      <c r="CVX80" s="29"/>
      <c r="CVY80" s="29"/>
      <c r="CVZ80" s="29"/>
      <c r="CWA80" s="29"/>
      <c r="CWB80" s="29"/>
      <c r="CWC80" s="29"/>
      <c r="CWD80" s="29"/>
      <c r="CWE80" s="29"/>
      <c r="CWF80" s="29"/>
      <c r="CWG80" s="29"/>
      <c r="CWH80" s="29"/>
      <c r="CWI80" s="29"/>
      <c r="CWJ80" s="29"/>
      <c r="CWK80" s="29"/>
      <c r="CWL80" s="29"/>
      <c r="CWM80" s="29"/>
      <c r="CWN80" s="29"/>
      <c r="CWO80" s="29"/>
      <c r="CWP80" s="29"/>
      <c r="CWQ80" s="29"/>
      <c r="CWR80" s="29"/>
      <c r="CWS80" s="29"/>
      <c r="CWT80" s="29"/>
      <c r="CWU80" s="29"/>
      <c r="CWV80" s="29"/>
      <c r="CWW80" s="29"/>
      <c r="CWX80" s="29"/>
      <c r="CWY80" s="29"/>
      <c r="CWZ80" s="29"/>
      <c r="CXA80" s="29"/>
      <c r="CXB80" s="29"/>
      <c r="CXC80" s="29"/>
      <c r="CXD80" s="29"/>
      <c r="CXE80" s="29"/>
      <c r="CXF80" s="29"/>
      <c r="CXG80" s="29"/>
      <c r="CXH80" s="29"/>
      <c r="CXI80" s="29"/>
      <c r="CXJ80" s="29"/>
      <c r="CXK80" s="29"/>
      <c r="CXL80" s="29"/>
      <c r="CXM80" s="29"/>
      <c r="CXN80" s="29"/>
      <c r="CXO80" s="29"/>
      <c r="CXP80" s="29"/>
      <c r="CXQ80" s="29"/>
      <c r="CXR80" s="29"/>
      <c r="CXS80" s="29"/>
      <c r="CXT80" s="29"/>
      <c r="CXU80" s="29"/>
      <c r="CXV80" s="29"/>
      <c r="CXW80" s="29"/>
      <c r="CXX80" s="29"/>
      <c r="CXY80" s="29"/>
      <c r="CXZ80" s="29"/>
      <c r="CYA80" s="29"/>
      <c r="CYB80" s="29"/>
      <c r="CYC80" s="29"/>
      <c r="CYD80" s="29"/>
      <c r="CYE80" s="29"/>
      <c r="CYF80" s="29"/>
      <c r="CYG80" s="29"/>
      <c r="CYH80" s="29"/>
      <c r="CYI80" s="29"/>
      <c r="CYJ80" s="29"/>
      <c r="CYK80" s="29"/>
      <c r="CYL80" s="29"/>
      <c r="CYM80" s="29"/>
      <c r="CYN80" s="29"/>
      <c r="CYO80" s="29"/>
      <c r="CYP80" s="29"/>
      <c r="CYQ80" s="29"/>
      <c r="CYR80" s="29"/>
      <c r="CYS80" s="29"/>
      <c r="CYT80" s="29"/>
      <c r="CYU80" s="29"/>
      <c r="CYV80" s="29"/>
      <c r="CYW80" s="29"/>
      <c r="CYX80" s="29"/>
      <c r="CYY80" s="29"/>
      <c r="CYZ80" s="29"/>
      <c r="CZA80" s="29"/>
      <c r="CZB80" s="29"/>
      <c r="CZC80" s="29"/>
      <c r="CZD80" s="29"/>
      <c r="CZE80" s="29"/>
      <c r="CZF80" s="29"/>
      <c r="CZG80" s="29"/>
      <c r="CZH80" s="29"/>
      <c r="CZI80" s="29"/>
      <c r="CZJ80" s="29"/>
      <c r="CZK80" s="29"/>
      <c r="CZL80" s="29"/>
      <c r="CZM80" s="29"/>
      <c r="CZN80" s="29"/>
      <c r="CZO80" s="29"/>
      <c r="CZP80" s="29"/>
      <c r="CZQ80" s="29"/>
      <c r="CZR80" s="29"/>
      <c r="CZS80" s="29"/>
      <c r="CZT80" s="29"/>
      <c r="CZU80" s="29"/>
      <c r="CZV80" s="29"/>
      <c r="CZW80" s="29"/>
      <c r="CZX80" s="29"/>
      <c r="CZY80" s="29"/>
      <c r="CZZ80" s="29"/>
      <c r="DAA80" s="29"/>
      <c r="DAB80" s="29"/>
      <c r="DAC80" s="29"/>
      <c r="DAD80" s="29"/>
      <c r="DAE80" s="29"/>
      <c r="DAF80" s="29"/>
      <c r="DAG80" s="29"/>
      <c r="DAH80" s="29"/>
      <c r="DAI80" s="29"/>
      <c r="DAJ80" s="29"/>
      <c r="DAK80" s="29"/>
      <c r="DAL80" s="29"/>
      <c r="DAM80" s="29"/>
      <c r="DAN80" s="29"/>
      <c r="DAO80" s="29"/>
      <c r="DAP80" s="29"/>
      <c r="DAQ80" s="29"/>
      <c r="DAR80" s="29"/>
      <c r="DAS80" s="29"/>
      <c r="DAT80" s="29"/>
      <c r="DAU80" s="29"/>
      <c r="DAV80" s="29"/>
      <c r="DAW80" s="29"/>
      <c r="DAX80" s="29"/>
      <c r="DAY80" s="29"/>
      <c r="DAZ80" s="29"/>
      <c r="DBA80" s="29"/>
      <c r="DBB80" s="29"/>
      <c r="DBC80" s="29"/>
      <c r="DBD80" s="29"/>
      <c r="DBE80" s="29"/>
      <c r="DBF80" s="29"/>
      <c r="DBG80" s="29"/>
      <c r="DBH80" s="29"/>
      <c r="DBI80" s="29"/>
      <c r="DBJ80" s="29"/>
      <c r="DBK80" s="29"/>
      <c r="DBL80" s="29"/>
      <c r="DBM80" s="29"/>
      <c r="DBN80" s="29"/>
      <c r="DBO80" s="29"/>
      <c r="DBP80" s="29"/>
      <c r="DBQ80" s="29"/>
      <c r="DBR80" s="29"/>
      <c r="DBS80" s="29"/>
      <c r="DBT80" s="29"/>
      <c r="DBU80" s="29"/>
      <c r="DBV80" s="29"/>
      <c r="DBW80" s="29"/>
      <c r="DBX80" s="29"/>
      <c r="DBY80" s="29"/>
      <c r="DBZ80" s="29"/>
      <c r="DCA80" s="29"/>
      <c r="DCB80" s="29"/>
      <c r="DCC80" s="29"/>
      <c r="DCD80" s="29"/>
      <c r="DCE80" s="29"/>
      <c r="DCF80" s="29"/>
      <c r="DCG80" s="29"/>
      <c r="DCH80" s="29"/>
      <c r="DCI80" s="29"/>
      <c r="DCJ80" s="29"/>
      <c r="DCK80" s="29"/>
      <c r="DCL80" s="29"/>
      <c r="DCM80" s="29"/>
      <c r="DCN80" s="29"/>
      <c r="DCO80" s="29"/>
      <c r="DCP80" s="29"/>
      <c r="DCQ80" s="29"/>
      <c r="DCR80" s="29"/>
      <c r="DCS80" s="29"/>
      <c r="DCT80" s="29"/>
      <c r="DCU80" s="29"/>
      <c r="DCV80" s="29"/>
      <c r="DCW80" s="29"/>
      <c r="DCX80" s="29"/>
      <c r="DCY80" s="29"/>
      <c r="DCZ80" s="29"/>
      <c r="DDA80" s="29"/>
      <c r="DDB80" s="29"/>
      <c r="DDC80" s="29"/>
      <c r="DDD80" s="29"/>
      <c r="DDE80" s="29"/>
      <c r="DDF80" s="29"/>
      <c r="DDG80" s="29"/>
      <c r="DDH80" s="29"/>
      <c r="DDI80" s="29"/>
      <c r="DDJ80" s="29"/>
      <c r="DDK80" s="29"/>
      <c r="DDL80" s="29"/>
      <c r="DDM80" s="29"/>
      <c r="DDN80" s="29"/>
      <c r="DDO80" s="29"/>
      <c r="DDP80" s="29"/>
      <c r="DDQ80" s="29"/>
      <c r="DDR80" s="29"/>
      <c r="DDS80" s="29"/>
      <c r="DDT80" s="29"/>
      <c r="DDU80" s="29"/>
      <c r="DDV80" s="29"/>
      <c r="DDW80" s="29"/>
      <c r="DDX80" s="29"/>
      <c r="DDY80" s="29"/>
      <c r="DDZ80" s="29"/>
      <c r="DEA80" s="29"/>
      <c r="DEB80" s="29"/>
      <c r="DEC80" s="29"/>
      <c r="DED80" s="29"/>
      <c r="DEE80" s="29"/>
      <c r="DEF80" s="29"/>
      <c r="DEG80" s="29"/>
      <c r="DEH80" s="29"/>
      <c r="DEI80" s="29"/>
      <c r="DEJ80" s="29"/>
      <c r="DEK80" s="29"/>
      <c r="DEL80" s="29"/>
      <c r="DEM80" s="29"/>
      <c r="DEN80" s="29"/>
      <c r="DEO80" s="29"/>
      <c r="DEP80" s="29"/>
      <c r="DEQ80" s="29"/>
      <c r="DER80" s="29"/>
      <c r="DES80" s="29"/>
      <c r="DET80" s="29"/>
      <c r="DEU80" s="29"/>
      <c r="DEV80" s="29"/>
      <c r="DEW80" s="29"/>
      <c r="DEX80" s="29"/>
      <c r="DEY80" s="29"/>
      <c r="DEZ80" s="29"/>
      <c r="DFA80" s="29"/>
      <c r="DFB80" s="29"/>
      <c r="DFC80" s="29"/>
      <c r="DFD80" s="29"/>
      <c r="DFE80" s="29"/>
      <c r="DFF80" s="29"/>
      <c r="DFG80" s="29"/>
      <c r="DFH80" s="29"/>
      <c r="DFI80" s="29"/>
      <c r="DFJ80" s="29"/>
      <c r="DFK80" s="29"/>
      <c r="DFL80" s="29"/>
      <c r="DFM80" s="29"/>
      <c r="DFN80" s="29"/>
      <c r="DFO80" s="29"/>
      <c r="DFP80" s="29"/>
      <c r="DFQ80" s="29"/>
      <c r="DFR80" s="29"/>
      <c r="DFS80" s="29"/>
      <c r="DFT80" s="29"/>
      <c r="DFU80" s="29"/>
      <c r="DFV80" s="29"/>
      <c r="DFW80" s="29"/>
      <c r="DFX80" s="29"/>
      <c r="DFY80" s="29"/>
      <c r="DFZ80" s="29"/>
      <c r="DGA80" s="29"/>
      <c r="DGB80" s="29"/>
      <c r="DGC80" s="29"/>
      <c r="DGD80" s="29"/>
      <c r="DGE80" s="29"/>
      <c r="DGF80" s="29"/>
      <c r="DGG80" s="29"/>
      <c r="DGH80" s="29"/>
      <c r="DGI80" s="29"/>
      <c r="DGJ80" s="29"/>
      <c r="DGK80" s="29"/>
      <c r="DGL80" s="29"/>
      <c r="DGM80" s="29"/>
      <c r="DGN80" s="29"/>
      <c r="DGO80" s="29"/>
      <c r="DGP80" s="29"/>
      <c r="DGQ80" s="29"/>
      <c r="DGR80" s="29"/>
      <c r="DGS80" s="29"/>
      <c r="DGT80" s="29"/>
      <c r="DGU80" s="29"/>
      <c r="DGV80" s="29"/>
      <c r="DGW80" s="29"/>
      <c r="DGX80" s="29"/>
      <c r="DGY80" s="29"/>
      <c r="DGZ80" s="29"/>
      <c r="DHA80" s="29"/>
      <c r="DHB80" s="29"/>
      <c r="DHC80" s="29"/>
      <c r="DHD80" s="29"/>
      <c r="DHE80" s="29"/>
      <c r="DHF80" s="29"/>
      <c r="DHG80" s="29"/>
      <c r="DHH80" s="29"/>
      <c r="DHI80" s="29"/>
      <c r="DHJ80" s="29"/>
      <c r="DHK80" s="29"/>
      <c r="DHL80" s="29"/>
      <c r="DHM80" s="29"/>
      <c r="DHN80" s="29"/>
      <c r="DHO80" s="29"/>
      <c r="DHP80" s="29"/>
      <c r="DHQ80" s="29"/>
      <c r="DHR80" s="29"/>
      <c r="DHS80" s="29"/>
      <c r="DHT80" s="29"/>
      <c r="DHU80" s="29"/>
      <c r="DHV80" s="29"/>
      <c r="DHW80" s="29"/>
      <c r="DHX80" s="29"/>
      <c r="DHY80" s="29"/>
      <c r="DHZ80" s="29"/>
      <c r="DIA80" s="29"/>
      <c r="DIB80" s="29"/>
      <c r="DIC80" s="29"/>
      <c r="DID80" s="29"/>
      <c r="DIE80" s="29"/>
      <c r="DIF80" s="29"/>
      <c r="DIG80" s="29"/>
      <c r="DIH80" s="29"/>
      <c r="DII80" s="29"/>
      <c r="DIJ80" s="29"/>
      <c r="DIK80" s="29"/>
      <c r="DIL80" s="29"/>
      <c r="DIM80" s="29"/>
      <c r="DIN80" s="29"/>
      <c r="DIO80" s="29"/>
      <c r="DIP80" s="29"/>
      <c r="DIQ80" s="29"/>
      <c r="DIR80" s="29"/>
      <c r="DIS80" s="29"/>
      <c r="DIT80" s="29"/>
      <c r="DIU80" s="29"/>
      <c r="DIV80" s="29"/>
      <c r="DIW80" s="29"/>
      <c r="DIX80" s="29"/>
      <c r="DIY80" s="29"/>
      <c r="DIZ80" s="29"/>
      <c r="DJA80" s="29"/>
      <c r="DJB80" s="29"/>
      <c r="DJC80" s="29"/>
      <c r="DJD80" s="29"/>
      <c r="DJE80" s="29"/>
      <c r="DJF80" s="29"/>
      <c r="DJG80" s="29"/>
      <c r="DJH80" s="29"/>
      <c r="DJI80" s="29"/>
      <c r="DJJ80" s="29"/>
      <c r="DJK80" s="29"/>
      <c r="DJL80" s="29"/>
      <c r="DJM80" s="29"/>
      <c r="DJN80" s="29"/>
      <c r="DJO80" s="29"/>
      <c r="DJP80" s="29"/>
      <c r="DJQ80" s="29"/>
      <c r="DJR80" s="29"/>
      <c r="DJS80" s="29"/>
      <c r="DJT80" s="29"/>
      <c r="DJU80" s="29"/>
      <c r="DJV80" s="29"/>
      <c r="DJW80" s="29"/>
      <c r="DJX80" s="29"/>
      <c r="DJY80" s="29"/>
      <c r="DJZ80" s="29"/>
      <c r="DKA80" s="29"/>
      <c r="DKB80" s="29"/>
      <c r="DKC80" s="29"/>
      <c r="DKD80" s="29"/>
      <c r="DKE80" s="29"/>
      <c r="DKF80" s="29"/>
      <c r="DKG80" s="29"/>
      <c r="DKH80" s="29"/>
      <c r="DKI80" s="29"/>
      <c r="DKJ80" s="29"/>
      <c r="DKK80" s="29"/>
      <c r="DKL80" s="29"/>
      <c r="DKM80" s="29"/>
      <c r="DKN80" s="29"/>
      <c r="DKO80" s="29"/>
      <c r="DKP80" s="29"/>
      <c r="DKQ80" s="29"/>
      <c r="DKR80" s="29"/>
      <c r="DKS80" s="29"/>
      <c r="DKT80" s="29"/>
      <c r="DKU80" s="29"/>
      <c r="DKV80" s="29"/>
      <c r="DKW80" s="29"/>
      <c r="DKX80" s="29"/>
      <c r="DKY80" s="29"/>
      <c r="DKZ80" s="29"/>
      <c r="DLA80" s="29"/>
      <c r="DLB80" s="29"/>
      <c r="DLC80" s="29"/>
      <c r="DLD80" s="29"/>
      <c r="DLE80" s="29"/>
      <c r="DLF80" s="29"/>
      <c r="DLG80" s="29"/>
      <c r="DLH80" s="29"/>
      <c r="DLI80" s="29"/>
      <c r="DLJ80" s="29"/>
      <c r="DLK80" s="29"/>
      <c r="DLL80" s="29"/>
      <c r="DLM80" s="29"/>
      <c r="DLN80" s="29"/>
      <c r="DLO80" s="29"/>
      <c r="DLP80" s="29"/>
      <c r="DLQ80" s="29"/>
      <c r="DLR80" s="29"/>
      <c r="DLS80" s="29"/>
      <c r="DLT80" s="29"/>
      <c r="DLU80" s="29"/>
      <c r="DLV80" s="29"/>
      <c r="DLW80" s="29"/>
      <c r="DLX80" s="29"/>
      <c r="DLY80" s="29"/>
      <c r="DLZ80" s="29"/>
      <c r="DMA80" s="29"/>
      <c r="DMB80" s="29"/>
      <c r="DMC80" s="29"/>
      <c r="DMD80" s="29"/>
      <c r="DME80" s="29"/>
      <c r="DMF80" s="29"/>
      <c r="DMG80" s="29"/>
      <c r="DMH80" s="29"/>
      <c r="DMI80" s="29"/>
      <c r="DMJ80" s="29"/>
      <c r="DMK80" s="29"/>
      <c r="DML80" s="29"/>
      <c r="DMM80" s="29"/>
      <c r="DMN80" s="29"/>
      <c r="DMO80" s="29"/>
      <c r="DMP80" s="29"/>
      <c r="DMQ80" s="29"/>
      <c r="DMR80" s="29"/>
      <c r="DMS80" s="29"/>
      <c r="DMT80" s="29"/>
      <c r="DMU80" s="29"/>
      <c r="DMV80" s="29"/>
      <c r="DMW80" s="29"/>
      <c r="DMX80" s="29"/>
      <c r="DMY80" s="29"/>
      <c r="DMZ80" s="29"/>
      <c r="DNA80" s="29"/>
      <c r="DNB80" s="29"/>
      <c r="DNC80" s="29"/>
      <c r="DND80" s="29"/>
      <c r="DNE80" s="29"/>
      <c r="DNF80" s="29"/>
      <c r="DNG80" s="29"/>
      <c r="DNH80" s="29"/>
      <c r="DNI80" s="29"/>
      <c r="DNJ80" s="29"/>
      <c r="DNK80" s="29"/>
      <c r="DNL80" s="29"/>
      <c r="DNM80" s="29"/>
      <c r="DNN80" s="29"/>
      <c r="DNO80" s="29"/>
      <c r="DNP80" s="29"/>
      <c r="DNQ80" s="29"/>
      <c r="DNR80" s="29"/>
      <c r="DNS80" s="29"/>
      <c r="DNT80" s="29"/>
      <c r="DNU80" s="29"/>
      <c r="DNV80" s="29"/>
      <c r="DNW80" s="29"/>
      <c r="DNX80" s="29"/>
      <c r="DNY80" s="29"/>
      <c r="DNZ80" s="29"/>
      <c r="DOA80" s="29"/>
      <c r="DOB80" s="29"/>
      <c r="DOC80" s="29"/>
      <c r="DOD80" s="29"/>
      <c r="DOE80" s="29"/>
      <c r="DOF80" s="29"/>
      <c r="DOG80" s="29"/>
      <c r="DOH80" s="29"/>
      <c r="DOI80" s="29"/>
      <c r="DOJ80" s="29"/>
      <c r="DOK80" s="29"/>
      <c r="DOL80" s="29"/>
      <c r="DOM80" s="29"/>
      <c r="DON80" s="29"/>
      <c r="DOO80" s="29"/>
      <c r="DOP80" s="29"/>
      <c r="DOQ80" s="29"/>
      <c r="DOR80" s="29"/>
      <c r="DOS80" s="29"/>
      <c r="DOT80" s="29"/>
      <c r="DOU80" s="29"/>
      <c r="DOV80" s="29"/>
      <c r="DOW80" s="29"/>
      <c r="DOX80" s="29"/>
      <c r="DOY80" s="29"/>
      <c r="DOZ80" s="29"/>
      <c r="DPA80" s="29"/>
      <c r="DPB80" s="29"/>
      <c r="DPC80" s="29"/>
      <c r="DPD80" s="29"/>
      <c r="DPE80" s="29"/>
      <c r="DPF80" s="29"/>
      <c r="DPG80" s="29"/>
      <c r="DPH80" s="29"/>
      <c r="DPI80" s="29"/>
      <c r="DPJ80" s="29"/>
      <c r="DPK80" s="29"/>
      <c r="DPL80" s="29"/>
      <c r="DPM80" s="29"/>
      <c r="DPN80" s="29"/>
      <c r="DPO80" s="29"/>
      <c r="DPP80" s="29"/>
      <c r="DPQ80" s="29"/>
      <c r="DPR80" s="29"/>
      <c r="DPS80" s="29"/>
      <c r="DPT80" s="29"/>
      <c r="DPU80" s="29"/>
      <c r="DPV80" s="29"/>
      <c r="DPW80" s="29"/>
      <c r="DPX80" s="29"/>
      <c r="DPY80" s="29"/>
      <c r="DPZ80" s="29"/>
      <c r="DQA80" s="29"/>
      <c r="DQB80" s="29"/>
      <c r="DQC80" s="29"/>
      <c r="DQD80" s="29"/>
      <c r="DQE80" s="29"/>
      <c r="DQF80" s="29"/>
      <c r="DQG80" s="29"/>
      <c r="DQH80" s="29"/>
      <c r="DQI80" s="29"/>
      <c r="DQJ80" s="29"/>
      <c r="DQK80" s="29"/>
      <c r="DQL80" s="29"/>
      <c r="DQM80" s="29"/>
      <c r="DQN80" s="29"/>
      <c r="DQO80" s="29"/>
      <c r="DQP80" s="29"/>
      <c r="DQQ80" s="29"/>
      <c r="DQR80" s="29"/>
      <c r="DQS80" s="29"/>
      <c r="DQT80" s="29"/>
      <c r="DQU80" s="29"/>
      <c r="DQV80" s="29"/>
      <c r="DQW80" s="29"/>
      <c r="DQX80" s="29"/>
      <c r="DQY80" s="29"/>
      <c r="DQZ80" s="29"/>
      <c r="DRA80" s="29"/>
      <c r="DRB80" s="29"/>
      <c r="DRC80" s="29"/>
      <c r="DRD80" s="29"/>
      <c r="DRE80" s="29"/>
      <c r="DRF80" s="29"/>
      <c r="DRG80" s="29"/>
      <c r="DRH80" s="29"/>
      <c r="DRI80" s="29"/>
      <c r="DRJ80" s="29"/>
      <c r="DRK80" s="29"/>
      <c r="DRL80" s="29"/>
      <c r="DRM80" s="29"/>
      <c r="DRN80" s="29"/>
      <c r="DRO80" s="29"/>
      <c r="DRP80" s="29"/>
      <c r="DRQ80" s="29"/>
      <c r="DRR80" s="29"/>
      <c r="DRS80" s="29"/>
      <c r="DRT80" s="29"/>
      <c r="DRU80" s="29"/>
      <c r="DRV80" s="29"/>
      <c r="DRW80" s="29"/>
      <c r="DRX80" s="29"/>
      <c r="DRY80" s="29"/>
      <c r="DRZ80" s="29"/>
      <c r="DSA80" s="29"/>
      <c r="DSB80" s="29"/>
      <c r="DSC80" s="29"/>
      <c r="DSD80" s="29"/>
      <c r="DSE80" s="29"/>
      <c r="DSF80" s="29"/>
      <c r="DSG80" s="29"/>
      <c r="DSH80" s="29"/>
      <c r="DSI80" s="29"/>
      <c r="DSJ80" s="29"/>
      <c r="DSK80" s="29"/>
      <c r="DSL80" s="29"/>
      <c r="DSM80" s="29"/>
      <c r="DSN80" s="29"/>
      <c r="DSO80" s="29"/>
      <c r="DSP80" s="29"/>
      <c r="DSQ80" s="29"/>
      <c r="DSR80" s="29"/>
      <c r="DSS80" s="29"/>
      <c r="DST80" s="29"/>
      <c r="DSU80" s="29"/>
      <c r="DSV80" s="29"/>
      <c r="DSW80" s="29"/>
      <c r="DSX80" s="29"/>
      <c r="DSY80" s="29"/>
      <c r="DSZ80" s="29"/>
      <c r="DTA80" s="29"/>
      <c r="DTB80" s="29"/>
      <c r="DTC80" s="29"/>
      <c r="DTD80" s="29"/>
      <c r="DTE80" s="29"/>
      <c r="DTF80" s="29"/>
      <c r="DTG80" s="29"/>
      <c r="DTH80" s="29"/>
      <c r="DTI80" s="29"/>
      <c r="DTJ80" s="29"/>
      <c r="DTK80" s="29"/>
      <c r="DTL80" s="29"/>
      <c r="DTM80" s="29"/>
      <c r="DTN80" s="29"/>
      <c r="DTO80" s="29"/>
      <c r="DTP80" s="29"/>
      <c r="DTQ80" s="29"/>
      <c r="DTR80" s="29"/>
      <c r="DTS80" s="29"/>
      <c r="DTT80" s="29"/>
      <c r="DTU80" s="29"/>
      <c r="DTV80" s="29"/>
      <c r="DTW80" s="29"/>
      <c r="DTX80" s="29"/>
      <c r="DTY80" s="29"/>
      <c r="DTZ80" s="29"/>
      <c r="DUA80" s="29"/>
      <c r="DUB80" s="29"/>
      <c r="DUC80" s="29"/>
      <c r="DUD80" s="29"/>
      <c r="DUE80" s="29"/>
      <c r="DUF80" s="29"/>
      <c r="DUG80" s="29"/>
      <c r="DUH80" s="29"/>
      <c r="DUI80" s="29"/>
      <c r="DUJ80" s="29"/>
      <c r="DUK80" s="29"/>
      <c r="DUL80" s="29"/>
      <c r="DUM80" s="29"/>
      <c r="DUN80" s="29"/>
      <c r="DUO80" s="29"/>
      <c r="DUP80" s="29"/>
      <c r="DUQ80" s="29"/>
      <c r="DUR80" s="29"/>
      <c r="DUS80" s="29"/>
      <c r="DUT80" s="29"/>
      <c r="DUU80" s="29"/>
      <c r="DUV80" s="29"/>
      <c r="DUW80" s="29"/>
      <c r="DUX80" s="29"/>
      <c r="DUY80" s="29"/>
      <c r="DUZ80" s="29"/>
      <c r="DVA80" s="29"/>
      <c r="DVB80" s="29"/>
      <c r="DVC80" s="29"/>
      <c r="DVD80" s="29"/>
      <c r="DVE80" s="29"/>
      <c r="DVF80" s="29"/>
      <c r="DVG80" s="29"/>
      <c r="DVH80" s="29"/>
      <c r="DVI80" s="29"/>
      <c r="DVJ80" s="29"/>
      <c r="DVK80" s="29"/>
      <c r="DVL80" s="29"/>
      <c r="DVM80" s="29"/>
      <c r="DVN80" s="29"/>
      <c r="DVO80" s="29"/>
      <c r="DVP80" s="29"/>
      <c r="DVQ80" s="29"/>
      <c r="DVR80" s="29"/>
      <c r="DVS80" s="29"/>
      <c r="DVT80" s="29"/>
      <c r="DVU80" s="29"/>
      <c r="DVV80" s="29"/>
      <c r="DVW80" s="29"/>
      <c r="DVX80" s="29"/>
      <c r="DVY80" s="29"/>
      <c r="DVZ80" s="29"/>
      <c r="DWA80" s="29"/>
      <c r="DWB80" s="29"/>
      <c r="DWC80" s="29"/>
      <c r="DWD80" s="29"/>
      <c r="DWE80" s="29"/>
      <c r="DWF80" s="29"/>
      <c r="DWG80" s="29"/>
      <c r="DWH80" s="29"/>
      <c r="DWI80" s="29"/>
      <c r="DWJ80" s="29"/>
      <c r="DWK80" s="29"/>
      <c r="DWL80" s="29"/>
      <c r="DWM80" s="29"/>
      <c r="DWN80" s="29"/>
      <c r="DWO80" s="29"/>
      <c r="DWP80" s="29"/>
      <c r="DWQ80" s="29"/>
      <c r="DWR80" s="29"/>
      <c r="DWS80" s="29"/>
      <c r="DWT80" s="29"/>
      <c r="DWU80" s="29"/>
      <c r="DWV80" s="29"/>
      <c r="DWW80" s="29"/>
      <c r="DWX80" s="29"/>
      <c r="DWY80" s="29"/>
      <c r="DWZ80" s="29"/>
      <c r="DXA80" s="29"/>
      <c r="DXB80" s="29"/>
      <c r="DXC80" s="29"/>
      <c r="DXD80" s="29"/>
      <c r="DXE80" s="29"/>
      <c r="DXF80" s="29"/>
      <c r="DXG80" s="29"/>
      <c r="DXH80" s="29"/>
      <c r="DXI80" s="29"/>
      <c r="DXJ80" s="29"/>
      <c r="DXK80" s="29"/>
      <c r="DXL80" s="29"/>
      <c r="DXM80" s="29"/>
      <c r="DXN80" s="29"/>
      <c r="DXO80" s="29"/>
      <c r="DXP80" s="29"/>
      <c r="DXQ80" s="29"/>
      <c r="DXR80" s="29"/>
      <c r="DXS80" s="29"/>
      <c r="DXT80" s="29"/>
      <c r="DXU80" s="29"/>
      <c r="DXV80" s="29"/>
      <c r="DXW80" s="29"/>
      <c r="DXX80" s="29"/>
      <c r="DXY80" s="29"/>
      <c r="DXZ80" s="29"/>
      <c r="DYA80" s="29"/>
      <c r="DYB80" s="29"/>
      <c r="DYC80" s="29"/>
      <c r="DYD80" s="29"/>
      <c r="DYE80" s="29"/>
      <c r="DYF80" s="29"/>
      <c r="DYG80" s="29"/>
      <c r="DYH80" s="29"/>
      <c r="DYI80" s="29"/>
      <c r="DYJ80" s="29"/>
      <c r="DYK80" s="29"/>
      <c r="DYL80" s="29"/>
      <c r="DYM80" s="29"/>
      <c r="DYN80" s="29"/>
      <c r="DYO80" s="29"/>
      <c r="DYP80" s="29"/>
      <c r="DYQ80" s="29"/>
      <c r="DYR80" s="29"/>
      <c r="DYS80" s="29"/>
      <c r="DYT80" s="29"/>
      <c r="DYU80" s="29"/>
      <c r="DYV80" s="29"/>
      <c r="DYW80" s="29"/>
      <c r="DYX80" s="29"/>
      <c r="DYY80" s="29"/>
      <c r="DYZ80" s="29"/>
      <c r="DZA80" s="29"/>
      <c r="DZB80" s="29"/>
      <c r="DZC80" s="29"/>
      <c r="DZD80" s="29"/>
      <c r="DZE80" s="29"/>
      <c r="DZF80" s="29"/>
      <c r="DZG80" s="29"/>
      <c r="DZH80" s="29"/>
      <c r="DZI80" s="29"/>
      <c r="DZJ80" s="29"/>
      <c r="DZK80" s="29"/>
      <c r="DZL80" s="29"/>
      <c r="DZM80" s="29"/>
      <c r="DZN80" s="29"/>
      <c r="DZO80" s="29"/>
      <c r="DZP80" s="29"/>
      <c r="DZQ80" s="29"/>
      <c r="DZR80" s="29"/>
      <c r="DZS80" s="29"/>
      <c r="DZT80" s="29"/>
      <c r="DZU80" s="29"/>
      <c r="DZV80" s="29"/>
      <c r="DZW80" s="29"/>
      <c r="DZX80" s="29"/>
      <c r="DZY80" s="29"/>
      <c r="DZZ80" s="29"/>
      <c r="EAA80" s="29"/>
      <c r="EAB80" s="29"/>
      <c r="EAC80" s="29"/>
      <c r="EAD80" s="29"/>
      <c r="EAE80" s="29"/>
      <c r="EAF80" s="29"/>
      <c r="EAG80" s="29"/>
      <c r="EAH80" s="29"/>
      <c r="EAI80" s="29"/>
      <c r="EAJ80" s="29"/>
      <c r="EAK80" s="29"/>
      <c r="EAL80" s="29"/>
      <c r="EAM80" s="29"/>
      <c r="EAN80" s="29"/>
      <c r="EAO80" s="29"/>
      <c r="EAP80" s="29"/>
      <c r="EAQ80" s="29"/>
      <c r="EAR80" s="29"/>
      <c r="EAS80" s="29"/>
      <c r="EAT80" s="29"/>
      <c r="EAU80" s="29"/>
      <c r="EAV80" s="29"/>
      <c r="EAW80" s="29"/>
      <c r="EAX80" s="29"/>
      <c r="EAY80" s="29"/>
      <c r="EAZ80" s="29"/>
      <c r="EBA80" s="29"/>
      <c r="EBB80" s="29"/>
      <c r="EBC80" s="29"/>
      <c r="EBD80" s="29"/>
      <c r="EBE80" s="29"/>
      <c r="EBF80" s="29"/>
      <c r="EBG80" s="29"/>
      <c r="EBH80" s="29"/>
      <c r="EBI80" s="29"/>
      <c r="EBJ80" s="29"/>
      <c r="EBK80" s="29"/>
      <c r="EBL80" s="29"/>
      <c r="EBM80" s="29"/>
      <c r="EBN80" s="29"/>
      <c r="EBO80" s="29"/>
      <c r="EBP80" s="29"/>
      <c r="EBQ80" s="29"/>
      <c r="EBR80" s="29"/>
      <c r="EBS80" s="29"/>
      <c r="EBT80" s="29"/>
      <c r="EBU80" s="29"/>
      <c r="EBV80" s="29"/>
      <c r="EBW80" s="29"/>
      <c r="EBX80" s="29"/>
      <c r="EBY80" s="29"/>
      <c r="EBZ80" s="29"/>
      <c r="ECA80" s="29"/>
      <c r="ECB80" s="29"/>
      <c r="ECC80" s="29"/>
      <c r="ECD80" s="29"/>
      <c r="ECE80" s="29"/>
      <c r="ECF80" s="29"/>
      <c r="ECG80" s="29"/>
      <c r="ECH80" s="29"/>
      <c r="ECI80" s="29"/>
      <c r="ECJ80" s="29"/>
      <c r="ECK80" s="29"/>
      <c r="ECL80" s="29"/>
      <c r="ECM80" s="29"/>
      <c r="ECN80" s="29"/>
      <c r="ECO80" s="29"/>
      <c r="ECP80" s="29"/>
      <c r="ECQ80" s="29"/>
      <c r="ECR80" s="29"/>
      <c r="ECS80" s="29"/>
      <c r="ECT80" s="29"/>
      <c r="ECU80" s="29"/>
      <c r="ECV80" s="29"/>
      <c r="ECW80" s="29"/>
      <c r="ECX80" s="29"/>
      <c r="ECY80" s="29"/>
      <c r="ECZ80" s="29"/>
      <c r="EDA80" s="29"/>
      <c r="EDB80" s="29"/>
      <c r="EDC80" s="29"/>
      <c r="EDD80" s="29"/>
      <c r="EDE80" s="29"/>
      <c r="EDF80" s="29"/>
      <c r="EDG80" s="29"/>
      <c r="EDH80" s="29"/>
      <c r="EDI80" s="29"/>
      <c r="EDJ80" s="29"/>
      <c r="EDK80" s="29"/>
      <c r="EDL80" s="29"/>
      <c r="EDM80" s="29"/>
      <c r="EDN80" s="29"/>
      <c r="EDO80" s="29"/>
      <c r="EDP80" s="29"/>
      <c r="EDQ80" s="29"/>
      <c r="EDR80" s="29"/>
      <c r="EDS80" s="29"/>
      <c r="EDT80" s="29"/>
      <c r="EDU80" s="29"/>
      <c r="EDV80" s="29"/>
      <c r="EDW80" s="29"/>
      <c r="EDX80" s="29"/>
      <c r="EDY80" s="29"/>
      <c r="EDZ80" s="29"/>
      <c r="EEA80" s="29"/>
      <c r="EEB80" s="29"/>
      <c r="EEC80" s="29"/>
      <c r="EED80" s="29"/>
      <c r="EEE80" s="29"/>
      <c r="EEF80" s="29"/>
      <c r="EEG80" s="29"/>
      <c r="EEH80" s="29"/>
      <c r="EEI80" s="29"/>
      <c r="EEJ80" s="29"/>
      <c r="EEK80" s="29"/>
      <c r="EEL80" s="29"/>
      <c r="EEM80" s="29"/>
      <c r="EEN80" s="29"/>
      <c r="EEO80" s="29"/>
      <c r="EEP80" s="29"/>
      <c r="EEQ80" s="29"/>
      <c r="EER80" s="29"/>
      <c r="EES80" s="29"/>
      <c r="EET80" s="29"/>
      <c r="EEU80" s="29"/>
      <c r="EEV80" s="29"/>
      <c r="EEW80" s="29"/>
      <c r="EEX80" s="29"/>
      <c r="EEY80" s="29"/>
      <c r="EEZ80" s="29"/>
      <c r="EFA80" s="29"/>
      <c r="EFB80" s="29"/>
      <c r="EFC80" s="29"/>
      <c r="EFD80" s="29"/>
      <c r="EFE80" s="29"/>
      <c r="EFF80" s="29"/>
      <c r="EFG80" s="29"/>
      <c r="EFH80" s="29"/>
      <c r="EFI80" s="29"/>
      <c r="EFJ80" s="29"/>
      <c r="EFK80" s="29"/>
      <c r="EFL80" s="29"/>
      <c r="EFM80" s="29"/>
      <c r="EFN80" s="29"/>
      <c r="EFO80" s="29"/>
      <c r="EFP80" s="29"/>
      <c r="EFQ80" s="29"/>
      <c r="EFR80" s="29"/>
      <c r="EFS80" s="29"/>
      <c r="EFT80" s="29"/>
      <c r="EFU80" s="29"/>
      <c r="EFV80" s="29"/>
      <c r="EFW80" s="29"/>
      <c r="EFX80" s="29"/>
      <c r="EFY80" s="29"/>
      <c r="EFZ80" s="29"/>
      <c r="EGA80" s="29"/>
      <c r="EGB80" s="29"/>
      <c r="EGC80" s="29"/>
      <c r="EGD80" s="29"/>
      <c r="EGE80" s="29"/>
      <c r="EGF80" s="29"/>
      <c r="EGG80" s="29"/>
      <c r="EGH80" s="29"/>
      <c r="EGI80" s="29"/>
      <c r="EGJ80" s="29"/>
      <c r="EGK80" s="29"/>
      <c r="EGL80" s="29"/>
      <c r="EGM80" s="29"/>
      <c r="EGN80" s="29"/>
      <c r="EGO80" s="29"/>
      <c r="EGP80" s="29"/>
      <c r="EGQ80" s="29"/>
      <c r="EGR80" s="29"/>
      <c r="EGS80" s="29"/>
      <c r="EGT80" s="29"/>
      <c r="EGU80" s="29"/>
      <c r="EGV80" s="29"/>
      <c r="EGW80" s="29"/>
      <c r="EGX80" s="29"/>
      <c r="EGY80" s="29"/>
      <c r="EGZ80" s="29"/>
      <c r="EHA80" s="29"/>
      <c r="EHB80" s="29"/>
      <c r="EHC80" s="29"/>
      <c r="EHD80" s="29"/>
      <c r="EHE80" s="29"/>
      <c r="EHF80" s="29"/>
      <c r="EHG80" s="29"/>
      <c r="EHH80" s="29"/>
      <c r="EHI80" s="29"/>
      <c r="EHJ80" s="29"/>
      <c r="EHK80" s="29"/>
      <c r="EHL80" s="29"/>
      <c r="EHM80" s="29"/>
      <c r="EHN80" s="29"/>
      <c r="EHO80" s="29"/>
      <c r="EHP80" s="29"/>
      <c r="EHQ80" s="29"/>
      <c r="EHR80" s="29"/>
      <c r="EHS80" s="29"/>
      <c r="EHT80" s="29"/>
      <c r="EHU80" s="29"/>
      <c r="EHV80" s="29"/>
      <c r="EHW80" s="29"/>
      <c r="EHX80" s="29"/>
      <c r="EHY80" s="29"/>
      <c r="EHZ80" s="29"/>
      <c r="EIA80" s="29"/>
      <c r="EIB80" s="29"/>
      <c r="EIC80" s="29"/>
      <c r="EID80" s="29"/>
      <c r="EIE80" s="29"/>
      <c r="EIF80" s="29"/>
      <c r="EIG80" s="29"/>
      <c r="EIH80" s="29"/>
      <c r="EII80" s="29"/>
      <c r="EIJ80" s="29"/>
      <c r="EIK80" s="29"/>
      <c r="EIL80" s="29"/>
      <c r="EIM80" s="29"/>
      <c r="EIN80" s="29"/>
      <c r="EIO80" s="29"/>
      <c r="EIP80" s="29"/>
      <c r="EIQ80" s="29"/>
      <c r="EIR80" s="29"/>
      <c r="EIS80" s="29"/>
      <c r="EIT80" s="29"/>
      <c r="EIU80" s="29"/>
      <c r="EIV80" s="29"/>
      <c r="EIW80" s="29"/>
      <c r="EIX80" s="29"/>
      <c r="EIY80" s="29"/>
      <c r="EIZ80" s="29"/>
      <c r="EJA80" s="29"/>
      <c r="EJB80" s="29"/>
      <c r="EJC80" s="29"/>
      <c r="EJD80" s="29"/>
      <c r="EJE80" s="29"/>
      <c r="EJF80" s="29"/>
      <c r="EJG80" s="29"/>
      <c r="EJH80" s="29"/>
      <c r="EJI80" s="29"/>
      <c r="EJJ80" s="29"/>
      <c r="EJK80" s="29"/>
      <c r="EJL80" s="29"/>
      <c r="EJM80" s="29"/>
      <c r="EJN80" s="29"/>
      <c r="EJO80" s="29"/>
      <c r="EJP80" s="29"/>
      <c r="EJQ80" s="29"/>
      <c r="EJR80" s="29"/>
      <c r="EJS80" s="29"/>
      <c r="EJT80" s="29"/>
      <c r="EJU80" s="29"/>
      <c r="EJV80" s="29"/>
      <c r="EJW80" s="29"/>
      <c r="EJX80" s="29"/>
      <c r="EJY80" s="29"/>
      <c r="EJZ80" s="29"/>
      <c r="EKA80" s="29"/>
      <c r="EKB80" s="29"/>
      <c r="EKC80" s="29"/>
      <c r="EKD80" s="29"/>
      <c r="EKE80" s="29"/>
      <c r="EKF80" s="29"/>
      <c r="EKG80" s="29"/>
      <c r="EKH80" s="29"/>
      <c r="EKI80" s="29"/>
      <c r="EKJ80" s="29"/>
      <c r="EKK80" s="29"/>
      <c r="EKL80" s="29"/>
      <c r="EKM80" s="29"/>
      <c r="EKN80" s="29"/>
      <c r="EKO80" s="29"/>
      <c r="EKP80" s="29"/>
      <c r="EKQ80" s="29"/>
      <c r="EKR80" s="29"/>
      <c r="EKS80" s="29"/>
      <c r="EKT80" s="29"/>
      <c r="EKU80" s="29"/>
      <c r="EKV80" s="29"/>
      <c r="EKW80" s="29"/>
      <c r="EKX80" s="29"/>
      <c r="EKY80" s="29"/>
      <c r="EKZ80" s="29"/>
      <c r="ELA80" s="29"/>
      <c r="ELB80" s="29"/>
      <c r="ELC80" s="29"/>
      <c r="ELD80" s="29"/>
      <c r="ELE80" s="29"/>
      <c r="ELF80" s="29"/>
      <c r="ELG80" s="29"/>
      <c r="ELH80" s="29"/>
      <c r="ELI80" s="29"/>
      <c r="ELJ80" s="29"/>
      <c r="ELK80" s="29"/>
      <c r="ELL80" s="29"/>
      <c r="ELM80" s="29"/>
      <c r="ELN80" s="29"/>
      <c r="ELO80" s="29"/>
      <c r="ELP80" s="29"/>
      <c r="ELQ80" s="29"/>
      <c r="ELR80" s="29"/>
      <c r="ELS80" s="29"/>
      <c r="ELT80" s="29"/>
      <c r="ELU80" s="29"/>
      <c r="ELV80" s="29"/>
      <c r="ELW80" s="29"/>
      <c r="ELX80" s="29"/>
      <c r="ELY80" s="29"/>
      <c r="ELZ80" s="29"/>
      <c r="EMA80" s="29"/>
      <c r="EMB80" s="29"/>
      <c r="EMC80" s="29"/>
      <c r="EMD80" s="29"/>
      <c r="EME80" s="29"/>
      <c r="EMF80" s="29"/>
      <c r="EMG80" s="29"/>
      <c r="EMH80" s="29"/>
      <c r="EMI80" s="29"/>
      <c r="EMJ80" s="29"/>
      <c r="EMK80" s="29"/>
      <c r="EML80" s="29"/>
      <c r="EMM80" s="29"/>
      <c r="EMN80" s="29"/>
      <c r="EMO80" s="29"/>
      <c r="EMP80" s="29"/>
      <c r="EMQ80" s="29"/>
      <c r="EMR80" s="29"/>
      <c r="EMS80" s="29"/>
      <c r="EMT80" s="29"/>
      <c r="EMU80" s="29"/>
      <c r="EMV80" s="29"/>
      <c r="EMW80" s="29"/>
      <c r="EMX80" s="29"/>
      <c r="EMY80" s="29"/>
      <c r="EMZ80" s="29"/>
      <c r="ENA80" s="29"/>
      <c r="ENB80" s="29"/>
      <c r="ENC80" s="29"/>
      <c r="END80" s="29"/>
      <c r="ENE80" s="29"/>
      <c r="ENF80" s="29"/>
      <c r="ENG80" s="29"/>
      <c r="ENH80" s="29"/>
      <c r="ENI80" s="29"/>
      <c r="ENJ80" s="29"/>
      <c r="ENK80" s="29"/>
      <c r="ENL80" s="29"/>
      <c r="ENM80" s="29"/>
      <c r="ENN80" s="29"/>
      <c r="ENO80" s="29"/>
      <c r="ENP80" s="29"/>
      <c r="ENQ80" s="29"/>
      <c r="ENR80" s="29"/>
      <c r="ENS80" s="29"/>
      <c r="ENT80" s="29"/>
      <c r="ENU80" s="29"/>
      <c r="ENV80" s="29"/>
      <c r="ENW80" s="29"/>
      <c r="ENX80" s="29"/>
      <c r="ENY80" s="29"/>
      <c r="ENZ80" s="29"/>
      <c r="EOA80" s="29"/>
      <c r="EOB80" s="29"/>
      <c r="EOC80" s="29"/>
      <c r="EOD80" s="29"/>
      <c r="EOE80" s="29"/>
      <c r="EOF80" s="29"/>
      <c r="EOG80" s="29"/>
      <c r="EOH80" s="29"/>
      <c r="EOI80" s="29"/>
      <c r="EOJ80" s="29"/>
      <c r="EOK80" s="29"/>
      <c r="EOL80" s="29"/>
      <c r="EOM80" s="29"/>
      <c r="EON80" s="29"/>
      <c r="EOO80" s="29"/>
      <c r="EOP80" s="29"/>
      <c r="EOQ80" s="29"/>
      <c r="EOR80" s="29"/>
      <c r="EOS80" s="29"/>
      <c r="EOT80" s="29"/>
      <c r="EOU80" s="29"/>
      <c r="EOV80" s="29"/>
      <c r="EOW80" s="29"/>
      <c r="EOX80" s="29"/>
      <c r="EOY80" s="29"/>
      <c r="EOZ80" s="29"/>
      <c r="EPA80" s="29"/>
      <c r="EPB80" s="29"/>
      <c r="EPC80" s="29"/>
      <c r="EPD80" s="29"/>
      <c r="EPE80" s="29"/>
      <c r="EPF80" s="29"/>
      <c r="EPG80" s="29"/>
      <c r="EPH80" s="29"/>
      <c r="EPI80" s="29"/>
      <c r="EPJ80" s="29"/>
      <c r="EPK80" s="29"/>
      <c r="EPL80" s="29"/>
      <c r="EPM80" s="29"/>
      <c r="EPN80" s="29"/>
      <c r="EPO80" s="29"/>
      <c r="EPP80" s="29"/>
      <c r="EPQ80" s="29"/>
      <c r="EPR80" s="29"/>
      <c r="EPS80" s="29"/>
      <c r="EPT80" s="29"/>
      <c r="EPU80" s="29"/>
      <c r="EPV80" s="29"/>
      <c r="EPW80" s="29"/>
      <c r="EPX80" s="29"/>
      <c r="EPY80" s="29"/>
      <c r="EPZ80" s="29"/>
      <c r="EQA80" s="29"/>
      <c r="EQB80" s="29"/>
      <c r="EQC80" s="29"/>
      <c r="EQD80" s="29"/>
      <c r="EQE80" s="29"/>
      <c r="EQF80" s="29"/>
      <c r="EQG80" s="29"/>
      <c r="EQH80" s="29"/>
      <c r="EQI80" s="29"/>
      <c r="EQJ80" s="29"/>
      <c r="EQK80" s="29"/>
      <c r="EQL80" s="29"/>
      <c r="EQM80" s="29"/>
      <c r="EQN80" s="29"/>
      <c r="EQO80" s="29"/>
      <c r="EQP80" s="29"/>
      <c r="EQQ80" s="29"/>
      <c r="EQR80" s="29"/>
      <c r="EQS80" s="29"/>
      <c r="EQT80" s="29"/>
      <c r="EQU80" s="29"/>
      <c r="EQV80" s="29"/>
      <c r="EQW80" s="29"/>
      <c r="EQX80" s="29"/>
      <c r="EQY80" s="29"/>
      <c r="EQZ80" s="29"/>
      <c r="ERA80" s="29"/>
      <c r="ERB80" s="29"/>
      <c r="ERC80" s="29"/>
      <c r="ERD80" s="29"/>
      <c r="ERE80" s="29"/>
      <c r="ERF80" s="29"/>
      <c r="ERG80" s="29"/>
      <c r="ERH80" s="29"/>
      <c r="ERI80" s="29"/>
      <c r="ERJ80" s="29"/>
      <c r="ERK80" s="29"/>
      <c r="ERL80" s="29"/>
      <c r="ERM80" s="29"/>
      <c r="ERN80" s="29"/>
      <c r="ERO80" s="29"/>
      <c r="ERP80" s="29"/>
      <c r="ERQ80" s="29"/>
      <c r="ERR80" s="29"/>
      <c r="ERS80" s="29"/>
      <c r="ERT80" s="29"/>
      <c r="ERU80" s="29"/>
      <c r="ERV80" s="29"/>
      <c r="ERW80" s="29"/>
      <c r="ERX80" s="29"/>
      <c r="ERY80" s="29"/>
      <c r="ERZ80" s="29"/>
      <c r="ESA80" s="29"/>
      <c r="ESB80" s="29"/>
      <c r="ESC80" s="29"/>
      <c r="ESD80" s="29"/>
      <c r="ESE80" s="29"/>
      <c r="ESF80" s="29"/>
      <c r="ESG80" s="29"/>
      <c r="ESH80" s="29"/>
      <c r="ESI80" s="29"/>
      <c r="ESJ80" s="29"/>
      <c r="ESK80" s="29"/>
      <c r="ESL80" s="29"/>
      <c r="ESM80" s="29"/>
      <c r="ESN80" s="29"/>
      <c r="ESO80" s="29"/>
      <c r="ESP80" s="29"/>
      <c r="ESQ80" s="29"/>
      <c r="ESR80" s="29"/>
      <c r="ESS80" s="29"/>
      <c r="EST80" s="29"/>
      <c r="ESU80" s="29"/>
      <c r="ESV80" s="29"/>
      <c r="ESW80" s="29"/>
      <c r="ESX80" s="29"/>
      <c r="ESY80" s="29"/>
      <c r="ESZ80" s="29"/>
      <c r="ETA80" s="29"/>
      <c r="ETB80" s="29"/>
      <c r="ETC80" s="29"/>
      <c r="ETD80" s="29"/>
      <c r="ETE80" s="29"/>
      <c r="ETF80" s="29"/>
      <c r="ETG80" s="29"/>
      <c r="ETH80" s="29"/>
      <c r="ETI80" s="29"/>
      <c r="ETJ80" s="29"/>
      <c r="ETK80" s="29"/>
      <c r="ETL80" s="29"/>
      <c r="ETM80" s="29"/>
      <c r="ETN80" s="29"/>
      <c r="ETO80" s="29"/>
      <c r="ETP80" s="29"/>
      <c r="ETQ80" s="29"/>
      <c r="ETR80" s="29"/>
      <c r="ETS80" s="29"/>
      <c r="ETT80" s="29"/>
      <c r="ETU80" s="29"/>
      <c r="ETV80" s="29"/>
      <c r="ETW80" s="29"/>
      <c r="ETX80" s="29"/>
      <c r="ETY80" s="29"/>
      <c r="ETZ80" s="29"/>
      <c r="EUA80" s="29"/>
      <c r="EUB80" s="29"/>
      <c r="EUC80" s="29"/>
      <c r="EUD80" s="29"/>
      <c r="EUE80" s="29"/>
      <c r="EUF80" s="29"/>
      <c r="EUG80" s="29"/>
      <c r="EUH80" s="29"/>
      <c r="EUI80" s="29"/>
      <c r="EUJ80" s="29"/>
      <c r="EUK80" s="29"/>
      <c r="EUL80" s="29"/>
      <c r="EUM80" s="29"/>
      <c r="EUN80" s="29"/>
      <c r="EUO80" s="29"/>
      <c r="EUP80" s="29"/>
      <c r="EUQ80" s="29"/>
      <c r="EUR80" s="29"/>
      <c r="EUS80" s="29"/>
      <c r="EUT80" s="29"/>
      <c r="EUU80" s="29"/>
      <c r="EUV80" s="29"/>
      <c r="EUW80" s="29"/>
      <c r="EUX80" s="29"/>
      <c r="EUY80" s="29"/>
      <c r="EUZ80" s="29"/>
      <c r="EVA80" s="29"/>
      <c r="EVB80" s="29"/>
      <c r="EVC80" s="29"/>
      <c r="EVD80" s="29"/>
      <c r="EVE80" s="29"/>
      <c r="EVF80" s="29"/>
      <c r="EVG80" s="29"/>
      <c r="EVH80" s="29"/>
      <c r="EVI80" s="29"/>
      <c r="EVJ80" s="29"/>
      <c r="EVK80" s="29"/>
      <c r="EVL80" s="29"/>
      <c r="EVM80" s="29"/>
      <c r="EVN80" s="29"/>
      <c r="EVO80" s="29"/>
      <c r="EVP80" s="29"/>
      <c r="EVQ80" s="29"/>
      <c r="EVR80" s="29"/>
      <c r="EVS80" s="29"/>
      <c r="EVT80" s="29"/>
      <c r="EVU80" s="29"/>
      <c r="EVV80" s="29"/>
      <c r="EVW80" s="29"/>
      <c r="EVX80" s="29"/>
      <c r="EVY80" s="29"/>
      <c r="EVZ80" s="29"/>
      <c r="EWA80" s="29"/>
      <c r="EWB80" s="29"/>
      <c r="EWC80" s="29"/>
      <c r="EWD80" s="29"/>
      <c r="EWE80" s="29"/>
      <c r="EWF80" s="29"/>
      <c r="EWG80" s="29"/>
      <c r="EWH80" s="29"/>
      <c r="EWI80" s="29"/>
      <c r="EWJ80" s="29"/>
      <c r="EWK80" s="29"/>
      <c r="EWL80" s="29"/>
      <c r="EWM80" s="29"/>
      <c r="EWN80" s="29"/>
      <c r="EWO80" s="29"/>
      <c r="EWP80" s="29"/>
      <c r="EWQ80" s="29"/>
      <c r="EWR80" s="29"/>
      <c r="EWS80" s="29"/>
      <c r="EWT80" s="29"/>
      <c r="EWU80" s="29"/>
      <c r="EWV80" s="29"/>
      <c r="EWW80" s="29"/>
      <c r="EWX80" s="29"/>
      <c r="EWY80" s="29"/>
      <c r="EWZ80" s="29"/>
      <c r="EXA80" s="29"/>
      <c r="EXB80" s="29"/>
      <c r="EXC80" s="29"/>
      <c r="EXD80" s="29"/>
      <c r="EXE80" s="29"/>
      <c r="EXF80" s="29"/>
      <c r="EXG80" s="29"/>
      <c r="EXH80" s="29"/>
      <c r="EXI80" s="29"/>
      <c r="EXJ80" s="29"/>
      <c r="EXK80" s="29"/>
      <c r="EXL80" s="29"/>
      <c r="EXM80" s="29"/>
      <c r="EXN80" s="29"/>
      <c r="EXO80" s="29"/>
      <c r="EXP80" s="29"/>
      <c r="EXQ80" s="29"/>
      <c r="EXR80" s="29"/>
      <c r="EXS80" s="29"/>
      <c r="EXT80" s="29"/>
      <c r="EXU80" s="29"/>
      <c r="EXV80" s="29"/>
      <c r="EXW80" s="29"/>
      <c r="EXX80" s="29"/>
      <c r="EXY80" s="29"/>
      <c r="EXZ80" s="29"/>
      <c r="EYA80" s="29"/>
      <c r="EYB80" s="29"/>
      <c r="EYC80" s="29"/>
      <c r="EYD80" s="29"/>
      <c r="EYE80" s="29"/>
      <c r="EYF80" s="29"/>
      <c r="EYG80" s="29"/>
      <c r="EYH80" s="29"/>
      <c r="EYI80" s="29"/>
      <c r="EYJ80" s="29"/>
      <c r="EYK80" s="29"/>
      <c r="EYL80" s="29"/>
      <c r="EYM80" s="29"/>
      <c r="EYN80" s="29"/>
      <c r="EYO80" s="29"/>
      <c r="EYP80" s="29"/>
      <c r="EYQ80" s="29"/>
      <c r="EYR80" s="29"/>
      <c r="EYS80" s="29"/>
      <c r="EYT80" s="29"/>
      <c r="EYU80" s="29"/>
      <c r="EYV80" s="29"/>
      <c r="EYW80" s="29"/>
      <c r="EYX80" s="29"/>
      <c r="EYY80" s="29"/>
      <c r="EYZ80" s="29"/>
      <c r="EZA80" s="29"/>
      <c r="EZB80" s="29"/>
      <c r="EZC80" s="29"/>
      <c r="EZD80" s="29"/>
      <c r="EZE80" s="29"/>
      <c r="EZF80" s="29"/>
      <c r="EZG80" s="29"/>
      <c r="EZH80" s="29"/>
      <c r="EZI80" s="29"/>
      <c r="EZJ80" s="29"/>
      <c r="EZK80" s="29"/>
      <c r="EZL80" s="29"/>
      <c r="EZM80" s="29"/>
      <c r="EZN80" s="29"/>
      <c r="EZO80" s="29"/>
      <c r="EZP80" s="29"/>
      <c r="EZQ80" s="29"/>
      <c r="EZR80" s="29"/>
      <c r="EZS80" s="29"/>
      <c r="EZT80" s="29"/>
      <c r="EZU80" s="29"/>
      <c r="EZV80" s="29"/>
      <c r="EZW80" s="29"/>
      <c r="EZX80" s="29"/>
      <c r="EZY80" s="29"/>
      <c r="EZZ80" s="29"/>
      <c r="FAA80" s="29"/>
      <c r="FAB80" s="29"/>
      <c r="FAC80" s="29"/>
      <c r="FAD80" s="29"/>
      <c r="FAE80" s="29"/>
      <c r="FAF80" s="29"/>
      <c r="FAG80" s="29"/>
      <c r="FAH80" s="29"/>
      <c r="FAI80" s="29"/>
      <c r="FAJ80" s="29"/>
      <c r="FAK80" s="29"/>
      <c r="FAL80" s="29"/>
      <c r="FAM80" s="29"/>
      <c r="FAN80" s="29"/>
      <c r="FAO80" s="29"/>
      <c r="FAP80" s="29"/>
      <c r="FAQ80" s="29"/>
      <c r="FAR80" s="29"/>
      <c r="FAS80" s="29"/>
      <c r="FAT80" s="29"/>
      <c r="FAU80" s="29"/>
      <c r="FAV80" s="29"/>
      <c r="FAW80" s="29"/>
      <c r="FAX80" s="29"/>
      <c r="FAY80" s="29"/>
      <c r="FAZ80" s="29"/>
      <c r="FBA80" s="29"/>
      <c r="FBB80" s="29"/>
      <c r="FBC80" s="29"/>
      <c r="FBD80" s="29"/>
      <c r="FBE80" s="29"/>
      <c r="FBF80" s="29"/>
      <c r="FBG80" s="29"/>
      <c r="FBH80" s="29"/>
      <c r="FBI80" s="29"/>
      <c r="FBJ80" s="29"/>
      <c r="FBK80" s="29"/>
      <c r="FBL80" s="29"/>
      <c r="FBM80" s="29"/>
      <c r="FBN80" s="29"/>
      <c r="FBO80" s="29"/>
      <c r="FBP80" s="29"/>
      <c r="FBQ80" s="29"/>
      <c r="FBR80" s="29"/>
      <c r="FBS80" s="29"/>
      <c r="FBT80" s="29"/>
      <c r="FBU80" s="29"/>
      <c r="FBV80" s="29"/>
      <c r="FBW80" s="29"/>
      <c r="FBX80" s="29"/>
      <c r="FBY80" s="29"/>
      <c r="FBZ80" s="29"/>
      <c r="FCA80" s="29"/>
      <c r="FCB80" s="29"/>
      <c r="FCC80" s="29"/>
      <c r="FCD80" s="29"/>
      <c r="FCE80" s="29"/>
      <c r="FCF80" s="29"/>
      <c r="FCG80" s="29"/>
      <c r="FCH80" s="29"/>
      <c r="FCI80" s="29"/>
      <c r="FCJ80" s="29"/>
      <c r="FCK80" s="29"/>
      <c r="FCL80" s="29"/>
      <c r="FCM80" s="29"/>
      <c r="FCN80" s="29"/>
      <c r="FCO80" s="29"/>
      <c r="FCP80" s="29"/>
      <c r="FCQ80" s="29"/>
      <c r="FCR80" s="29"/>
      <c r="FCS80" s="29"/>
      <c r="FCT80" s="29"/>
      <c r="FCU80" s="29"/>
      <c r="FCV80" s="29"/>
      <c r="FCW80" s="29"/>
      <c r="FCX80" s="29"/>
      <c r="FCY80" s="29"/>
      <c r="FCZ80" s="29"/>
      <c r="FDA80" s="29"/>
      <c r="FDB80" s="29"/>
      <c r="FDC80" s="29"/>
      <c r="FDD80" s="29"/>
      <c r="FDE80" s="29"/>
      <c r="FDF80" s="29"/>
      <c r="FDG80" s="29"/>
      <c r="FDH80" s="29"/>
      <c r="FDI80" s="29"/>
      <c r="FDJ80" s="29"/>
      <c r="FDK80" s="29"/>
      <c r="FDL80" s="29"/>
      <c r="FDM80" s="29"/>
      <c r="FDN80" s="29"/>
      <c r="FDO80" s="29"/>
      <c r="FDP80" s="29"/>
      <c r="FDQ80" s="29"/>
      <c r="FDR80" s="29"/>
      <c r="FDS80" s="29"/>
      <c r="FDT80" s="29"/>
      <c r="FDU80" s="29"/>
      <c r="FDV80" s="29"/>
      <c r="FDW80" s="29"/>
      <c r="FDX80" s="29"/>
      <c r="FDY80" s="29"/>
      <c r="FDZ80" s="29"/>
      <c r="FEA80" s="29"/>
      <c r="FEB80" s="29"/>
      <c r="FEC80" s="29"/>
      <c r="FED80" s="29"/>
      <c r="FEE80" s="29"/>
      <c r="FEF80" s="29"/>
      <c r="FEG80" s="29"/>
      <c r="FEH80" s="29"/>
      <c r="FEI80" s="29"/>
      <c r="FEJ80" s="29"/>
      <c r="FEK80" s="29"/>
      <c r="FEL80" s="29"/>
      <c r="FEM80" s="29"/>
      <c r="FEN80" s="29"/>
      <c r="FEO80" s="29"/>
      <c r="FEP80" s="29"/>
      <c r="FEQ80" s="29"/>
      <c r="FER80" s="29"/>
      <c r="FES80" s="29"/>
      <c r="FET80" s="29"/>
      <c r="FEU80" s="29"/>
      <c r="FEV80" s="29"/>
      <c r="FEW80" s="29"/>
      <c r="FEX80" s="29"/>
      <c r="FEY80" s="29"/>
      <c r="FEZ80" s="29"/>
      <c r="FFA80" s="29"/>
      <c r="FFB80" s="29"/>
      <c r="FFC80" s="29"/>
      <c r="FFD80" s="29"/>
      <c r="FFE80" s="29"/>
      <c r="FFF80" s="29"/>
      <c r="FFG80" s="29"/>
      <c r="FFH80" s="29"/>
      <c r="FFI80" s="29"/>
      <c r="FFJ80" s="29"/>
      <c r="FFK80" s="29"/>
      <c r="FFL80" s="29"/>
      <c r="FFM80" s="29"/>
      <c r="FFN80" s="29"/>
      <c r="FFO80" s="29"/>
      <c r="FFP80" s="29"/>
      <c r="FFQ80" s="29"/>
      <c r="FFR80" s="29"/>
      <c r="FFS80" s="29"/>
      <c r="FFT80" s="29"/>
      <c r="FFU80" s="29"/>
      <c r="FFV80" s="29"/>
      <c r="FFW80" s="29"/>
      <c r="FFX80" s="29"/>
      <c r="FFY80" s="29"/>
      <c r="FFZ80" s="29"/>
      <c r="FGA80" s="29"/>
      <c r="FGB80" s="29"/>
      <c r="FGC80" s="29"/>
      <c r="FGD80" s="29"/>
      <c r="FGE80" s="29"/>
      <c r="FGF80" s="29"/>
      <c r="FGG80" s="29"/>
      <c r="FGH80" s="29"/>
      <c r="FGI80" s="29"/>
      <c r="FGJ80" s="29"/>
      <c r="FGK80" s="29"/>
      <c r="FGL80" s="29"/>
      <c r="FGM80" s="29"/>
      <c r="FGN80" s="29"/>
      <c r="FGO80" s="29"/>
      <c r="FGP80" s="29"/>
      <c r="FGQ80" s="29"/>
      <c r="FGR80" s="29"/>
      <c r="FGS80" s="29"/>
      <c r="FGT80" s="29"/>
      <c r="FGU80" s="29"/>
      <c r="FGV80" s="29"/>
      <c r="FGW80" s="29"/>
      <c r="FGX80" s="29"/>
      <c r="FGY80" s="29"/>
      <c r="FGZ80" s="29"/>
      <c r="FHA80" s="29"/>
      <c r="FHB80" s="29"/>
      <c r="FHC80" s="29"/>
      <c r="FHD80" s="29"/>
      <c r="FHE80" s="29"/>
      <c r="FHF80" s="29"/>
      <c r="FHG80" s="29"/>
      <c r="FHH80" s="29"/>
      <c r="FHI80" s="29"/>
      <c r="FHJ80" s="29"/>
      <c r="FHK80" s="29"/>
      <c r="FHL80" s="29"/>
      <c r="FHM80" s="29"/>
      <c r="FHN80" s="29"/>
      <c r="FHO80" s="29"/>
      <c r="FHP80" s="29"/>
      <c r="FHQ80" s="29"/>
      <c r="FHR80" s="29"/>
      <c r="FHS80" s="29"/>
      <c r="FHT80" s="29"/>
      <c r="FHU80" s="29"/>
      <c r="FHV80" s="29"/>
      <c r="FHW80" s="29"/>
      <c r="FHX80" s="29"/>
      <c r="FHY80" s="29"/>
      <c r="FHZ80" s="29"/>
      <c r="FIA80" s="29"/>
      <c r="FIB80" s="29"/>
      <c r="FIC80" s="29"/>
      <c r="FID80" s="29"/>
      <c r="FIE80" s="29"/>
      <c r="FIF80" s="29"/>
      <c r="FIG80" s="29"/>
      <c r="FIH80" s="29"/>
      <c r="FII80" s="29"/>
      <c r="FIJ80" s="29"/>
      <c r="FIK80" s="29"/>
      <c r="FIL80" s="29"/>
      <c r="FIM80" s="29"/>
      <c r="FIN80" s="29"/>
      <c r="FIO80" s="29"/>
      <c r="FIP80" s="29"/>
      <c r="FIQ80" s="29"/>
      <c r="FIR80" s="29"/>
      <c r="FIS80" s="29"/>
      <c r="FIT80" s="29"/>
      <c r="FIU80" s="29"/>
      <c r="FIV80" s="29"/>
      <c r="FIW80" s="29"/>
      <c r="FIX80" s="29"/>
      <c r="FIY80" s="29"/>
      <c r="FIZ80" s="29"/>
      <c r="FJA80" s="29"/>
      <c r="FJB80" s="29"/>
      <c r="FJC80" s="29"/>
      <c r="FJD80" s="29"/>
      <c r="FJE80" s="29"/>
      <c r="FJF80" s="29"/>
      <c r="FJG80" s="29"/>
      <c r="FJH80" s="29"/>
      <c r="FJI80" s="29"/>
      <c r="FJJ80" s="29"/>
      <c r="FJK80" s="29"/>
      <c r="FJL80" s="29"/>
      <c r="FJM80" s="29"/>
      <c r="FJN80" s="29"/>
      <c r="FJO80" s="29"/>
      <c r="FJP80" s="29"/>
      <c r="FJQ80" s="29"/>
      <c r="FJR80" s="29"/>
      <c r="FJS80" s="29"/>
      <c r="FJT80" s="29"/>
      <c r="FJU80" s="29"/>
      <c r="FJV80" s="29"/>
      <c r="FJW80" s="29"/>
      <c r="FJX80" s="29"/>
      <c r="FJY80" s="29"/>
      <c r="FJZ80" s="29"/>
      <c r="FKA80" s="29"/>
      <c r="FKB80" s="29"/>
      <c r="FKC80" s="29"/>
      <c r="FKD80" s="29"/>
      <c r="FKE80" s="29"/>
      <c r="FKF80" s="29"/>
      <c r="FKG80" s="29"/>
      <c r="FKH80" s="29"/>
      <c r="FKI80" s="29"/>
      <c r="FKJ80" s="29"/>
      <c r="FKK80" s="29"/>
      <c r="FKL80" s="29"/>
      <c r="FKM80" s="29"/>
      <c r="FKN80" s="29"/>
      <c r="FKO80" s="29"/>
      <c r="FKP80" s="29"/>
      <c r="FKQ80" s="29"/>
      <c r="FKR80" s="29"/>
      <c r="FKS80" s="29"/>
      <c r="FKT80" s="29"/>
      <c r="FKU80" s="29"/>
      <c r="FKV80" s="29"/>
      <c r="FKW80" s="29"/>
      <c r="FKX80" s="29"/>
      <c r="FKY80" s="29"/>
      <c r="FKZ80" s="29"/>
      <c r="FLA80" s="29"/>
      <c r="FLB80" s="29"/>
      <c r="FLC80" s="29"/>
      <c r="FLD80" s="29"/>
      <c r="FLE80" s="29"/>
      <c r="FLF80" s="29"/>
      <c r="FLG80" s="29"/>
      <c r="FLH80" s="29"/>
      <c r="FLI80" s="29"/>
      <c r="FLJ80" s="29"/>
      <c r="FLK80" s="29"/>
      <c r="FLL80" s="29"/>
      <c r="FLM80" s="29"/>
      <c r="FLN80" s="29"/>
      <c r="FLO80" s="29"/>
      <c r="FLP80" s="29"/>
      <c r="FLQ80" s="29"/>
      <c r="FLR80" s="29"/>
      <c r="FLS80" s="29"/>
      <c r="FLT80" s="29"/>
      <c r="FLU80" s="29"/>
      <c r="FLV80" s="29"/>
      <c r="FLW80" s="29"/>
      <c r="FLX80" s="29"/>
      <c r="FLY80" s="29"/>
      <c r="FLZ80" s="29"/>
      <c r="FMA80" s="29"/>
      <c r="FMB80" s="29"/>
      <c r="FMC80" s="29"/>
      <c r="FMD80" s="29"/>
      <c r="FME80" s="29"/>
      <c r="FMF80" s="29"/>
      <c r="FMG80" s="29"/>
      <c r="FMH80" s="29"/>
      <c r="FMI80" s="29"/>
      <c r="FMJ80" s="29"/>
      <c r="FMK80" s="29"/>
      <c r="FML80" s="29"/>
      <c r="FMM80" s="29"/>
      <c r="FMN80" s="29"/>
      <c r="FMO80" s="29"/>
      <c r="FMP80" s="29"/>
      <c r="FMQ80" s="29"/>
      <c r="FMR80" s="29"/>
      <c r="FMS80" s="29"/>
      <c r="FMT80" s="29"/>
      <c r="FMU80" s="29"/>
      <c r="FMV80" s="29"/>
      <c r="FMW80" s="29"/>
      <c r="FMX80" s="29"/>
      <c r="FMY80" s="29"/>
      <c r="FMZ80" s="29"/>
      <c r="FNA80" s="29"/>
      <c r="FNB80" s="29"/>
      <c r="FNC80" s="29"/>
      <c r="FND80" s="29"/>
      <c r="FNE80" s="29"/>
      <c r="FNF80" s="29"/>
      <c r="FNG80" s="29"/>
      <c r="FNH80" s="29"/>
      <c r="FNI80" s="29"/>
      <c r="FNJ80" s="29"/>
      <c r="FNK80" s="29"/>
      <c r="FNL80" s="29"/>
      <c r="FNM80" s="29"/>
      <c r="FNN80" s="29"/>
      <c r="FNO80" s="29"/>
      <c r="FNP80" s="29"/>
      <c r="FNQ80" s="29"/>
      <c r="FNR80" s="29"/>
      <c r="FNS80" s="29"/>
      <c r="FNT80" s="29"/>
      <c r="FNU80" s="29"/>
      <c r="FNV80" s="29"/>
      <c r="FNW80" s="29"/>
      <c r="FNX80" s="29"/>
      <c r="FNY80" s="29"/>
      <c r="FNZ80" s="29"/>
      <c r="FOA80" s="29"/>
      <c r="FOB80" s="29"/>
      <c r="FOC80" s="29"/>
      <c r="FOD80" s="29"/>
      <c r="FOE80" s="29"/>
      <c r="FOF80" s="29"/>
      <c r="FOG80" s="29"/>
      <c r="FOH80" s="29"/>
      <c r="FOI80" s="29"/>
      <c r="FOJ80" s="29"/>
      <c r="FOK80" s="29"/>
      <c r="FOL80" s="29"/>
      <c r="FOM80" s="29"/>
      <c r="FON80" s="29"/>
      <c r="FOO80" s="29"/>
      <c r="FOP80" s="29"/>
      <c r="FOQ80" s="29"/>
      <c r="FOR80" s="29"/>
      <c r="FOS80" s="29"/>
      <c r="FOT80" s="29"/>
      <c r="FOU80" s="29"/>
      <c r="FOV80" s="29"/>
      <c r="FOW80" s="29"/>
      <c r="FOX80" s="29"/>
      <c r="FOY80" s="29"/>
      <c r="FOZ80" s="29"/>
      <c r="FPA80" s="29"/>
      <c r="FPB80" s="29"/>
      <c r="FPC80" s="29"/>
      <c r="FPD80" s="29"/>
      <c r="FPE80" s="29"/>
      <c r="FPF80" s="29"/>
      <c r="FPG80" s="29"/>
      <c r="FPH80" s="29"/>
      <c r="FPI80" s="29"/>
      <c r="FPJ80" s="29"/>
      <c r="FPK80" s="29"/>
      <c r="FPL80" s="29"/>
      <c r="FPM80" s="29"/>
      <c r="FPN80" s="29"/>
      <c r="FPO80" s="29"/>
      <c r="FPP80" s="29"/>
      <c r="FPQ80" s="29"/>
      <c r="FPR80" s="29"/>
      <c r="FPS80" s="29"/>
      <c r="FPT80" s="29"/>
      <c r="FPU80" s="29"/>
      <c r="FPV80" s="29"/>
      <c r="FPW80" s="29"/>
      <c r="FPX80" s="29"/>
      <c r="FPY80" s="29"/>
      <c r="FPZ80" s="29"/>
      <c r="FQA80" s="29"/>
      <c r="FQB80" s="29"/>
      <c r="FQC80" s="29"/>
      <c r="FQD80" s="29"/>
      <c r="FQE80" s="29"/>
      <c r="FQF80" s="29"/>
      <c r="FQG80" s="29"/>
      <c r="FQH80" s="29"/>
      <c r="FQI80" s="29"/>
      <c r="FQJ80" s="29"/>
      <c r="FQK80" s="29"/>
      <c r="FQL80" s="29"/>
      <c r="FQM80" s="29"/>
      <c r="FQN80" s="29"/>
      <c r="FQO80" s="29"/>
      <c r="FQP80" s="29"/>
      <c r="FQQ80" s="29"/>
      <c r="FQR80" s="29"/>
      <c r="FQS80" s="29"/>
      <c r="FQT80" s="29"/>
      <c r="FQU80" s="29"/>
      <c r="FQV80" s="29"/>
      <c r="FQW80" s="29"/>
      <c r="FQX80" s="29"/>
      <c r="FQY80" s="29"/>
      <c r="FQZ80" s="29"/>
      <c r="FRA80" s="29"/>
      <c r="FRB80" s="29"/>
      <c r="FRC80" s="29"/>
      <c r="FRD80" s="29"/>
      <c r="FRE80" s="29"/>
      <c r="FRF80" s="29"/>
      <c r="FRG80" s="29"/>
      <c r="FRH80" s="29"/>
      <c r="FRI80" s="29"/>
      <c r="FRJ80" s="29"/>
      <c r="FRK80" s="29"/>
      <c r="FRL80" s="29"/>
      <c r="FRM80" s="29"/>
      <c r="FRN80" s="29"/>
      <c r="FRO80" s="29"/>
      <c r="FRP80" s="29"/>
      <c r="FRQ80" s="29"/>
      <c r="FRR80" s="29"/>
      <c r="FRS80" s="29"/>
      <c r="FRT80" s="29"/>
      <c r="FRU80" s="29"/>
      <c r="FRV80" s="29"/>
      <c r="FRW80" s="29"/>
      <c r="FRX80" s="29"/>
      <c r="FRY80" s="29"/>
      <c r="FRZ80" s="29"/>
      <c r="FSA80" s="29"/>
      <c r="FSB80" s="29"/>
      <c r="FSC80" s="29"/>
      <c r="FSD80" s="29"/>
      <c r="FSE80" s="29"/>
      <c r="FSF80" s="29"/>
      <c r="FSG80" s="29"/>
      <c r="FSH80" s="29"/>
      <c r="FSI80" s="29"/>
      <c r="FSJ80" s="29"/>
      <c r="FSK80" s="29"/>
      <c r="FSL80" s="29"/>
      <c r="FSM80" s="29"/>
      <c r="FSN80" s="29"/>
      <c r="FSO80" s="29"/>
      <c r="FSP80" s="29"/>
      <c r="FSQ80" s="29"/>
      <c r="FSR80" s="29"/>
      <c r="FSS80" s="29"/>
      <c r="FST80" s="29"/>
      <c r="FSU80" s="29"/>
      <c r="FSV80" s="29"/>
      <c r="FSW80" s="29"/>
      <c r="FSX80" s="29"/>
      <c r="FSY80" s="29"/>
      <c r="FSZ80" s="29"/>
      <c r="FTA80" s="29"/>
      <c r="FTB80" s="29"/>
      <c r="FTC80" s="29"/>
      <c r="FTD80" s="29"/>
      <c r="FTE80" s="29"/>
      <c r="FTF80" s="29"/>
      <c r="FTG80" s="29"/>
      <c r="FTH80" s="29"/>
      <c r="FTI80" s="29"/>
      <c r="FTJ80" s="29"/>
      <c r="FTK80" s="29"/>
      <c r="FTL80" s="29"/>
      <c r="FTM80" s="29"/>
      <c r="FTN80" s="29"/>
      <c r="FTO80" s="29"/>
      <c r="FTP80" s="29"/>
      <c r="FTQ80" s="29"/>
      <c r="FTR80" s="29"/>
      <c r="FTS80" s="29"/>
      <c r="FTT80" s="29"/>
      <c r="FTU80" s="29"/>
      <c r="FTV80" s="29"/>
      <c r="FTW80" s="29"/>
      <c r="FTX80" s="29"/>
      <c r="FTY80" s="29"/>
      <c r="FTZ80" s="29"/>
      <c r="FUA80" s="29"/>
      <c r="FUB80" s="29"/>
      <c r="FUC80" s="29"/>
      <c r="FUD80" s="29"/>
      <c r="FUE80" s="29"/>
      <c r="FUF80" s="29"/>
      <c r="FUG80" s="29"/>
      <c r="FUH80" s="29"/>
      <c r="FUI80" s="29"/>
      <c r="FUJ80" s="29"/>
      <c r="FUK80" s="29"/>
      <c r="FUL80" s="29"/>
      <c r="FUM80" s="29"/>
      <c r="FUN80" s="29"/>
      <c r="FUO80" s="29"/>
      <c r="FUP80" s="29"/>
      <c r="FUQ80" s="29"/>
      <c r="FUR80" s="29"/>
      <c r="FUS80" s="29"/>
      <c r="FUT80" s="29"/>
      <c r="FUU80" s="29"/>
      <c r="FUV80" s="29"/>
      <c r="FUW80" s="29"/>
      <c r="FUX80" s="29"/>
      <c r="FUY80" s="29"/>
      <c r="FUZ80" s="29"/>
      <c r="FVA80" s="29"/>
      <c r="FVB80" s="29"/>
      <c r="FVC80" s="29"/>
      <c r="FVD80" s="29"/>
      <c r="FVE80" s="29"/>
      <c r="FVF80" s="29"/>
      <c r="FVG80" s="29"/>
      <c r="FVH80" s="29"/>
      <c r="FVI80" s="29"/>
      <c r="FVJ80" s="29"/>
      <c r="FVK80" s="29"/>
      <c r="FVL80" s="29"/>
      <c r="FVM80" s="29"/>
      <c r="FVN80" s="29"/>
      <c r="FVO80" s="29"/>
      <c r="FVP80" s="29"/>
      <c r="FVQ80" s="29"/>
      <c r="FVR80" s="29"/>
      <c r="FVS80" s="29"/>
      <c r="FVT80" s="29"/>
      <c r="FVU80" s="29"/>
      <c r="FVV80" s="29"/>
      <c r="FVW80" s="29"/>
      <c r="FVX80" s="29"/>
      <c r="FVY80" s="29"/>
      <c r="FVZ80" s="29"/>
      <c r="FWA80" s="29"/>
      <c r="FWB80" s="29"/>
      <c r="FWC80" s="29"/>
      <c r="FWD80" s="29"/>
      <c r="FWE80" s="29"/>
      <c r="FWF80" s="29"/>
      <c r="FWG80" s="29"/>
      <c r="FWH80" s="29"/>
      <c r="FWI80" s="29"/>
      <c r="FWJ80" s="29"/>
      <c r="FWK80" s="29"/>
      <c r="FWL80" s="29"/>
      <c r="FWM80" s="29"/>
      <c r="FWN80" s="29"/>
      <c r="FWO80" s="29"/>
      <c r="FWP80" s="29"/>
      <c r="FWQ80" s="29"/>
      <c r="FWR80" s="29"/>
      <c r="FWS80" s="29"/>
      <c r="FWT80" s="29"/>
      <c r="FWU80" s="29"/>
      <c r="FWV80" s="29"/>
      <c r="FWW80" s="29"/>
      <c r="FWX80" s="29"/>
      <c r="FWY80" s="29"/>
      <c r="FWZ80" s="29"/>
      <c r="FXA80" s="29"/>
      <c r="FXB80" s="29"/>
      <c r="FXC80" s="29"/>
      <c r="FXD80" s="29"/>
      <c r="FXE80" s="29"/>
      <c r="FXF80" s="29"/>
      <c r="FXG80" s="29"/>
      <c r="FXH80" s="29"/>
      <c r="FXI80" s="29"/>
      <c r="FXJ80" s="29"/>
      <c r="FXK80" s="29"/>
      <c r="FXL80" s="29"/>
      <c r="FXM80" s="29"/>
      <c r="FXN80" s="29"/>
      <c r="FXO80" s="29"/>
      <c r="FXP80" s="29"/>
      <c r="FXQ80" s="29"/>
      <c r="FXR80" s="29"/>
      <c r="FXS80" s="29"/>
      <c r="FXT80" s="29"/>
      <c r="FXU80" s="29"/>
      <c r="FXV80" s="29"/>
      <c r="FXW80" s="29"/>
      <c r="FXX80" s="29"/>
      <c r="FXY80" s="29"/>
      <c r="FXZ80" s="29"/>
      <c r="FYA80" s="29"/>
      <c r="FYB80" s="29"/>
      <c r="FYC80" s="29"/>
      <c r="FYD80" s="29"/>
      <c r="FYE80" s="29"/>
      <c r="FYF80" s="29"/>
      <c r="FYG80" s="29"/>
      <c r="FYH80" s="29"/>
      <c r="FYI80" s="29"/>
      <c r="FYJ80" s="29"/>
      <c r="FYK80" s="29"/>
      <c r="FYL80" s="29"/>
      <c r="FYM80" s="29"/>
      <c r="FYN80" s="29"/>
      <c r="FYO80" s="29"/>
      <c r="FYP80" s="29"/>
      <c r="FYQ80" s="29"/>
      <c r="FYR80" s="29"/>
      <c r="FYS80" s="29"/>
      <c r="FYT80" s="29"/>
      <c r="FYU80" s="29"/>
      <c r="FYV80" s="29"/>
      <c r="FYW80" s="29"/>
      <c r="FYX80" s="29"/>
      <c r="FYY80" s="29"/>
      <c r="FYZ80" s="29"/>
      <c r="FZA80" s="29"/>
      <c r="FZB80" s="29"/>
      <c r="FZC80" s="29"/>
      <c r="FZD80" s="29"/>
      <c r="FZE80" s="29"/>
      <c r="FZF80" s="29"/>
      <c r="FZG80" s="29"/>
      <c r="FZH80" s="29"/>
      <c r="FZI80" s="29"/>
      <c r="FZJ80" s="29"/>
      <c r="FZK80" s="29"/>
      <c r="FZL80" s="29"/>
      <c r="FZM80" s="29"/>
      <c r="FZN80" s="29"/>
      <c r="FZO80" s="29"/>
      <c r="FZP80" s="29"/>
      <c r="FZQ80" s="29"/>
      <c r="FZR80" s="29"/>
      <c r="FZS80" s="29"/>
      <c r="FZT80" s="29"/>
      <c r="FZU80" s="29"/>
      <c r="FZV80" s="29"/>
      <c r="FZW80" s="29"/>
      <c r="FZX80" s="29"/>
      <c r="FZY80" s="29"/>
      <c r="FZZ80" s="29"/>
      <c r="GAA80" s="29"/>
      <c r="GAB80" s="29"/>
      <c r="GAC80" s="29"/>
      <c r="GAD80" s="29"/>
      <c r="GAE80" s="29"/>
      <c r="GAF80" s="29"/>
      <c r="GAG80" s="29"/>
      <c r="GAH80" s="29"/>
      <c r="GAI80" s="29"/>
      <c r="GAJ80" s="29"/>
      <c r="GAK80" s="29"/>
      <c r="GAL80" s="29"/>
      <c r="GAM80" s="29"/>
      <c r="GAN80" s="29"/>
      <c r="GAO80" s="29"/>
      <c r="GAP80" s="29"/>
      <c r="GAQ80" s="29"/>
      <c r="GAR80" s="29"/>
      <c r="GAS80" s="29"/>
      <c r="GAT80" s="29"/>
      <c r="GAU80" s="29"/>
      <c r="GAV80" s="29"/>
      <c r="GAW80" s="29"/>
      <c r="GAX80" s="29"/>
      <c r="GAY80" s="29"/>
      <c r="GAZ80" s="29"/>
      <c r="GBA80" s="29"/>
      <c r="GBB80" s="29"/>
      <c r="GBC80" s="29"/>
      <c r="GBD80" s="29"/>
      <c r="GBE80" s="29"/>
      <c r="GBF80" s="29"/>
      <c r="GBG80" s="29"/>
      <c r="GBH80" s="29"/>
      <c r="GBI80" s="29"/>
      <c r="GBJ80" s="29"/>
      <c r="GBK80" s="29"/>
      <c r="GBL80" s="29"/>
      <c r="GBM80" s="29"/>
      <c r="GBN80" s="29"/>
      <c r="GBO80" s="29"/>
      <c r="GBP80" s="29"/>
      <c r="GBQ80" s="29"/>
      <c r="GBR80" s="29"/>
      <c r="GBS80" s="29"/>
      <c r="GBT80" s="29"/>
      <c r="GBU80" s="29"/>
      <c r="GBV80" s="29"/>
      <c r="GBW80" s="29"/>
      <c r="GBX80" s="29"/>
      <c r="GBY80" s="29"/>
      <c r="GBZ80" s="29"/>
      <c r="GCA80" s="29"/>
      <c r="GCB80" s="29"/>
      <c r="GCC80" s="29"/>
      <c r="GCD80" s="29"/>
      <c r="GCE80" s="29"/>
      <c r="GCF80" s="29"/>
      <c r="GCG80" s="29"/>
      <c r="GCH80" s="29"/>
      <c r="GCI80" s="29"/>
      <c r="GCJ80" s="29"/>
      <c r="GCK80" s="29"/>
      <c r="GCL80" s="29"/>
      <c r="GCM80" s="29"/>
      <c r="GCN80" s="29"/>
      <c r="GCO80" s="29"/>
      <c r="GCP80" s="29"/>
      <c r="GCQ80" s="29"/>
      <c r="GCR80" s="29"/>
      <c r="GCS80" s="29"/>
      <c r="GCT80" s="29"/>
      <c r="GCU80" s="29"/>
      <c r="GCV80" s="29"/>
      <c r="GCW80" s="29"/>
      <c r="GCX80" s="29"/>
      <c r="GCY80" s="29"/>
      <c r="GCZ80" s="29"/>
      <c r="GDA80" s="29"/>
      <c r="GDB80" s="29"/>
      <c r="GDC80" s="29"/>
      <c r="GDD80" s="29"/>
      <c r="GDE80" s="29"/>
      <c r="GDF80" s="29"/>
      <c r="GDG80" s="29"/>
      <c r="GDH80" s="29"/>
      <c r="GDI80" s="29"/>
      <c r="GDJ80" s="29"/>
      <c r="GDK80" s="29"/>
      <c r="GDL80" s="29"/>
      <c r="GDM80" s="29"/>
      <c r="GDN80" s="29"/>
      <c r="GDO80" s="29"/>
      <c r="GDP80" s="29"/>
      <c r="GDQ80" s="29"/>
      <c r="GDR80" s="29"/>
      <c r="GDS80" s="29"/>
      <c r="GDT80" s="29"/>
      <c r="GDU80" s="29"/>
      <c r="GDV80" s="29"/>
      <c r="GDW80" s="29"/>
      <c r="GDX80" s="29"/>
      <c r="GDY80" s="29"/>
      <c r="GDZ80" s="29"/>
      <c r="GEA80" s="29"/>
      <c r="GEB80" s="29"/>
      <c r="GEC80" s="29"/>
      <c r="GED80" s="29"/>
      <c r="GEE80" s="29"/>
      <c r="GEF80" s="29"/>
      <c r="GEG80" s="29"/>
      <c r="GEH80" s="29"/>
      <c r="GEI80" s="29"/>
      <c r="GEJ80" s="29"/>
      <c r="GEK80" s="29"/>
      <c r="GEL80" s="29"/>
      <c r="GEM80" s="29"/>
      <c r="GEN80" s="29"/>
      <c r="GEO80" s="29"/>
      <c r="GEP80" s="29"/>
      <c r="GEQ80" s="29"/>
      <c r="GER80" s="29"/>
      <c r="GES80" s="29"/>
      <c r="GET80" s="29"/>
      <c r="GEU80" s="29"/>
      <c r="GEV80" s="29"/>
      <c r="GEW80" s="29"/>
      <c r="GEX80" s="29"/>
      <c r="GEY80" s="29"/>
      <c r="GEZ80" s="29"/>
      <c r="GFA80" s="29"/>
      <c r="GFB80" s="29"/>
      <c r="GFC80" s="29"/>
      <c r="GFD80" s="29"/>
      <c r="GFE80" s="29"/>
      <c r="GFF80" s="29"/>
      <c r="GFG80" s="29"/>
      <c r="GFH80" s="29"/>
      <c r="GFI80" s="29"/>
      <c r="GFJ80" s="29"/>
      <c r="GFK80" s="29"/>
      <c r="GFL80" s="29"/>
      <c r="GFM80" s="29"/>
      <c r="GFN80" s="29"/>
      <c r="GFO80" s="29"/>
      <c r="GFP80" s="29"/>
      <c r="GFQ80" s="29"/>
      <c r="GFR80" s="29"/>
      <c r="GFS80" s="29"/>
      <c r="GFT80" s="29"/>
      <c r="GFU80" s="29"/>
      <c r="GFV80" s="29"/>
      <c r="GFW80" s="29"/>
      <c r="GFX80" s="29"/>
      <c r="GFY80" s="29"/>
      <c r="GFZ80" s="29"/>
      <c r="GGA80" s="29"/>
      <c r="GGB80" s="29"/>
      <c r="GGC80" s="29"/>
      <c r="GGD80" s="29"/>
      <c r="GGE80" s="29"/>
      <c r="GGF80" s="29"/>
      <c r="GGG80" s="29"/>
      <c r="GGH80" s="29"/>
      <c r="GGI80" s="29"/>
      <c r="GGJ80" s="29"/>
      <c r="GGK80" s="29"/>
      <c r="GGL80" s="29"/>
      <c r="GGM80" s="29"/>
      <c r="GGN80" s="29"/>
      <c r="GGO80" s="29"/>
      <c r="GGP80" s="29"/>
      <c r="GGQ80" s="29"/>
      <c r="GGR80" s="29"/>
      <c r="GGS80" s="29"/>
      <c r="GGT80" s="29"/>
      <c r="GGU80" s="29"/>
      <c r="GGV80" s="29"/>
      <c r="GGW80" s="29"/>
      <c r="GGX80" s="29"/>
      <c r="GGY80" s="29"/>
      <c r="GGZ80" s="29"/>
      <c r="GHA80" s="29"/>
      <c r="GHB80" s="29"/>
      <c r="GHC80" s="29"/>
      <c r="GHD80" s="29"/>
      <c r="GHE80" s="29"/>
      <c r="GHF80" s="29"/>
      <c r="GHG80" s="29"/>
      <c r="GHH80" s="29"/>
      <c r="GHI80" s="29"/>
      <c r="GHJ80" s="29"/>
      <c r="GHK80" s="29"/>
      <c r="GHL80" s="29"/>
      <c r="GHM80" s="29"/>
      <c r="GHN80" s="29"/>
      <c r="GHO80" s="29"/>
      <c r="GHP80" s="29"/>
      <c r="GHQ80" s="29"/>
      <c r="GHR80" s="29"/>
      <c r="GHS80" s="29"/>
      <c r="GHT80" s="29"/>
      <c r="GHU80" s="29"/>
      <c r="GHV80" s="29"/>
      <c r="GHW80" s="29"/>
      <c r="GHX80" s="29"/>
      <c r="GHY80" s="29"/>
      <c r="GHZ80" s="29"/>
      <c r="GIA80" s="29"/>
      <c r="GIB80" s="29"/>
      <c r="GIC80" s="29"/>
      <c r="GID80" s="29"/>
      <c r="GIE80" s="29"/>
      <c r="GIF80" s="29"/>
      <c r="GIG80" s="29"/>
      <c r="GIH80" s="29"/>
      <c r="GII80" s="29"/>
      <c r="GIJ80" s="29"/>
      <c r="GIK80" s="29"/>
      <c r="GIL80" s="29"/>
      <c r="GIM80" s="29"/>
      <c r="GIN80" s="29"/>
      <c r="GIO80" s="29"/>
      <c r="GIP80" s="29"/>
      <c r="GIQ80" s="29"/>
      <c r="GIR80" s="29"/>
      <c r="GIS80" s="29"/>
      <c r="GIT80" s="29"/>
      <c r="GIU80" s="29"/>
      <c r="GIV80" s="29"/>
      <c r="GIW80" s="29"/>
      <c r="GIX80" s="29"/>
      <c r="GIY80" s="29"/>
      <c r="GIZ80" s="29"/>
      <c r="GJA80" s="29"/>
      <c r="GJB80" s="29"/>
      <c r="GJC80" s="29"/>
      <c r="GJD80" s="29"/>
      <c r="GJE80" s="29"/>
      <c r="GJF80" s="29"/>
      <c r="GJG80" s="29"/>
      <c r="GJH80" s="29"/>
      <c r="GJI80" s="29"/>
      <c r="GJJ80" s="29"/>
      <c r="GJK80" s="29"/>
      <c r="GJL80" s="29"/>
      <c r="GJM80" s="29"/>
      <c r="GJN80" s="29"/>
      <c r="GJO80" s="29"/>
      <c r="GJP80" s="29"/>
      <c r="GJQ80" s="29"/>
      <c r="GJR80" s="29"/>
      <c r="GJS80" s="29"/>
      <c r="GJT80" s="29"/>
      <c r="GJU80" s="29"/>
      <c r="GJV80" s="29"/>
      <c r="GJW80" s="29"/>
      <c r="GJX80" s="29"/>
      <c r="GJY80" s="29"/>
      <c r="GJZ80" s="29"/>
      <c r="GKA80" s="29"/>
      <c r="GKB80" s="29"/>
      <c r="GKC80" s="29"/>
      <c r="GKD80" s="29"/>
      <c r="GKE80" s="29"/>
      <c r="GKF80" s="29"/>
      <c r="GKG80" s="29"/>
      <c r="GKH80" s="29"/>
      <c r="GKI80" s="29"/>
      <c r="GKJ80" s="29"/>
      <c r="GKK80" s="29"/>
      <c r="GKL80" s="29"/>
      <c r="GKM80" s="29"/>
      <c r="GKN80" s="29"/>
      <c r="GKO80" s="29"/>
      <c r="GKP80" s="29"/>
      <c r="GKQ80" s="29"/>
      <c r="GKR80" s="29"/>
      <c r="GKS80" s="29"/>
      <c r="GKT80" s="29"/>
      <c r="GKU80" s="29"/>
      <c r="GKV80" s="29"/>
      <c r="GKW80" s="29"/>
      <c r="GKX80" s="29"/>
      <c r="GKY80" s="29"/>
      <c r="GKZ80" s="29"/>
      <c r="GLA80" s="29"/>
      <c r="GLB80" s="29"/>
      <c r="GLC80" s="29"/>
      <c r="GLD80" s="29"/>
      <c r="GLE80" s="29"/>
      <c r="GLF80" s="29"/>
      <c r="GLG80" s="29"/>
      <c r="GLH80" s="29"/>
      <c r="GLI80" s="29"/>
      <c r="GLJ80" s="29"/>
      <c r="GLK80" s="29"/>
      <c r="GLL80" s="29"/>
      <c r="GLM80" s="29"/>
      <c r="GLN80" s="29"/>
      <c r="GLO80" s="29"/>
      <c r="GLP80" s="29"/>
      <c r="GLQ80" s="29"/>
      <c r="GLR80" s="29"/>
      <c r="GLS80" s="29"/>
      <c r="GLT80" s="29"/>
      <c r="GLU80" s="29"/>
      <c r="GLV80" s="29"/>
      <c r="GLW80" s="29"/>
      <c r="GLX80" s="29"/>
      <c r="GLY80" s="29"/>
      <c r="GLZ80" s="29"/>
      <c r="GMA80" s="29"/>
      <c r="GMB80" s="29"/>
      <c r="GMC80" s="29"/>
      <c r="GMD80" s="29"/>
      <c r="GME80" s="29"/>
      <c r="GMF80" s="29"/>
      <c r="GMG80" s="29"/>
      <c r="GMH80" s="29"/>
      <c r="GMI80" s="29"/>
      <c r="GMJ80" s="29"/>
      <c r="GMK80" s="29"/>
      <c r="GML80" s="29"/>
      <c r="GMM80" s="29"/>
      <c r="GMN80" s="29"/>
      <c r="GMO80" s="29"/>
      <c r="GMP80" s="29"/>
      <c r="GMQ80" s="29"/>
      <c r="GMR80" s="29"/>
      <c r="GMS80" s="29"/>
      <c r="GMT80" s="29"/>
      <c r="GMU80" s="29"/>
      <c r="GMV80" s="29"/>
      <c r="GMW80" s="29"/>
      <c r="GMX80" s="29"/>
      <c r="GMY80" s="29"/>
      <c r="GMZ80" s="29"/>
      <c r="GNA80" s="29"/>
      <c r="GNB80" s="29"/>
      <c r="GNC80" s="29"/>
      <c r="GND80" s="29"/>
      <c r="GNE80" s="29"/>
      <c r="GNF80" s="29"/>
      <c r="GNG80" s="29"/>
      <c r="GNH80" s="29"/>
      <c r="GNI80" s="29"/>
      <c r="GNJ80" s="29"/>
      <c r="GNK80" s="29"/>
      <c r="GNL80" s="29"/>
      <c r="GNM80" s="29"/>
      <c r="GNN80" s="29"/>
      <c r="GNO80" s="29"/>
      <c r="GNP80" s="29"/>
      <c r="GNQ80" s="29"/>
      <c r="GNR80" s="29"/>
      <c r="GNS80" s="29"/>
      <c r="GNT80" s="29"/>
      <c r="GNU80" s="29"/>
      <c r="GNV80" s="29"/>
      <c r="GNW80" s="29"/>
      <c r="GNX80" s="29"/>
      <c r="GNY80" s="29"/>
      <c r="GNZ80" s="29"/>
      <c r="GOA80" s="29"/>
      <c r="GOB80" s="29"/>
      <c r="GOC80" s="29"/>
      <c r="GOD80" s="29"/>
      <c r="GOE80" s="29"/>
      <c r="GOF80" s="29"/>
      <c r="GOG80" s="29"/>
      <c r="GOH80" s="29"/>
      <c r="GOI80" s="29"/>
      <c r="GOJ80" s="29"/>
      <c r="GOK80" s="29"/>
      <c r="GOL80" s="29"/>
      <c r="GOM80" s="29"/>
      <c r="GON80" s="29"/>
      <c r="GOO80" s="29"/>
      <c r="GOP80" s="29"/>
      <c r="GOQ80" s="29"/>
      <c r="GOR80" s="29"/>
      <c r="GOS80" s="29"/>
      <c r="GOT80" s="29"/>
      <c r="GOU80" s="29"/>
      <c r="GOV80" s="29"/>
      <c r="GOW80" s="29"/>
      <c r="GOX80" s="29"/>
      <c r="GOY80" s="29"/>
      <c r="GOZ80" s="29"/>
      <c r="GPA80" s="29"/>
      <c r="GPB80" s="29"/>
      <c r="GPC80" s="29"/>
      <c r="GPD80" s="29"/>
      <c r="GPE80" s="29"/>
      <c r="GPF80" s="29"/>
      <c r="GPG80" s="29"/>
      <c r="GPH80" s="29"/>
      <c r="GPI80" s="29"/>
      <c r="GPJ80" s="29"/>
      <c r="GPK80" s="29"/>
      <c r="GPL80" s="29"/>
      <c r="GPM80" s="29"/>
      <c r="GPN80" s="29"/>
      <c r="GPO80" s="29"/>
      <c r="GPP80" s="29"/>
      <c r="GPQ80" s="29"/>
      <c r="GPR80" s="29"/>
      <c r="GPS80" s="29"/>
      <c r="GPT80" s="29"/>
      <c r="GPU80" s="29"/>
      <c r="GPV80" s="29"/>
      <c r="GPW80" s="29"/>
      <c r="GPX80" s="29"/>
      <c r="GPY80" s="29"/>
      <c r="GPZ80" s="29"/>
      <c r="GQA80" s="29"/>
      <c r="GQB80" s="29"/>
      <c r="GQC80" s="29"/>
      <c r="GQD80" s="29"/>
      <c r="GQE80" s="29"/>
      <c r="GQF80" s="29"/>
      <c r="GQG80" s="29"/>
      <c r="GQH80" s="29"/>
      <c r="GQI80" s="29"/>
      <c r="GQJ80" s="29"/>
      <c r="GQK80" s="29"/>
      <c r="GQL80" s="29"/>
      <c r="GQM80" s="29"/>
      <c r="GQN80" s="29"/>
      <c r="GQO80" s="29"/>
      <c r="GQP80" s="29"/>
      <c r="GQQ80" s="29"/>
      <c r="GQR80" s="29"/>
      <c r="GQS80" s="29"/>
      <c r="GQT80" s="29"/>
      <c r="GQU80" s="29"/>
      <c r="GQV80" s="29"/>
      <c r="GQW80" s="29"/>
      <c r="GQX80" s="29"/>
      <c r="GQY80" s="29"/>
      <c r="GQZ80" s="29"/>
      <c r="GRA80" s="29"/>
      <c r="GRB80" s="29"/>
      <c r="GRC80" s="29"/>
      <c r="GRD80" s="29"/>
      <c r="GRE80" s="29"/>
      <c r="GRF80" s="29"/>
      <c r="GRG80" s="29"/>
      <c r="GRH80" s="29"/>
      <c r="GRI80" s="29"/>
      <c r="GRJ80" s="29"/>
      <c r="GRK80" s="29"/>
      <c r="GRL80" s="29"/>
      <c r="GRM80" s="29"/>
      <c r="GRN80" s="29"/>
      <c r="GRO80" s="29"/>
      <c r="GRP80" s="29"/>
      <c r="GRQ80" s="29"/>
      <c r="GRR80" s="29"/>
      <c r="GRS80" s="29"/>
      <c r="GRT80" s="29"/>
      <c r="GRU80" s="29"/>
      <c r="GRV80" s="29"/>
      <c r="GRW80" s="29"/>
      <c r="GRX80" s="29"/>
      <c r="GRY80" s="29"/>
      <c r="GRZ80" s="29"/>
      <c r="GSA80" s="29"/>
      <c r="GSB80" s="29"/>
      <c r="GSC80" s="29"/>
      <c r="GSD80" s="29"/>
      <c r="GSE80" s="29"/>
      <c r="GSF80" s="29"/>
      <c r="GSG80" s="29"/>
      <c r="GSH80" s="29"/>
      <c r="GSI80" s="29"/>
      <c r="GSJ80" s="29"/>
      <c r="GSK80" s="29"/>
      <c r="GSL80" s="29"/>
      <c r="GSM80" s="29"/>
      <c r="GSN80" s="29"/>
      <c r="GSO80" s="29"/>
      <c r="GSP80" s="29"/>
      <c r="GSQ80" s="29"/>
      <c r="GSR80" s="29"/>
      <c r="GSS80" s="29"/>
      <c r="GST80" s="29"/>
      <c r="GSU80" s="29"/>
      <c r="GSV80" s="29"/>
      <c r="GSW80" s="29"/>
      <c r="GSX80" s="29"/>
      <c r="GSY80" s="29"/>
      <c r="GSZ80" s="29"/>
      <c r="GTA80" s="29"/>
      <c r="GTB80" s="29"/>
      <c r="GTC80" s="29"/>
      <c r="GTD80" s="29"/>
      <c r="GTE80" s="29"/>
      <c r="GTF80" s="29"/>
      <c r="GTG80" s="29"/>
      <c r="GTH80" s="29"/>
      <c r="GTI80" s="29"/>
      <c r="GTJ80" s="29"/>
      <c r="GTK80" s="29"/>
      <c r="GTL80" s="29"/>
      <c r="GTM80" s="29"/>
      <c r="GTN80" s="29"/>
      <c r="GTO80" s="29"/>
      <c r="GTP80" s="29"/>
      <c r="GTQ80" s="29"/>
      <c r="GTR80" s="29"/>
      <c r="GTS80" s="29"/>
      <c r="GTT80" s="29"/>
      <c r="GTU80" s="29"/>
      <c r="GTV80" s="29"/>
      <c r="GTW80" s="29"/>
      <c r="GTX80" s="29"/>
      <c r="GTY80" s="29"/>
      <c r="GTZ80" s="29"/>
      <c r="GUA80" s="29"/>
      <c r="GUB80" s="29"/>
      <c r="GUC80" s="29"/>
      <c r="GUD80" s="29"/>
      <c r="GUE80" s="29"/>
      <c r="GUF80" s="29"/>
      <c r="GUG80" s="29"/>
      <c r="GUH80" s="29"/>
      <c r="GUI80" s="29"/>
      <c r="GUJ80" s="29"/>
      <c r="GUK80" s="29"/>
      <c r="GUL80" s="29"/>
      <c r="GUM80" s="29"/>
      <c r="GUN80" s="29"/>
      <c r="GUO80" s="29"/>
      <c r="GUP80" s="29"/>
      <c r="GUQ80" s="29"/>
      <c r="GUR80" s="29"/>
      <c r="GUS80" s="29"/>
      <c r="GUT80" s="29"/>
      <c r="GUU80" s="29"/>
      <c r="GUV80" s="29"/>
      <c r="GUW80" s="29"/>
      <c r="GUX80" s="29"/>
      <c r="GUY80" s="29"/>
      <c r="GUZ80" s="29"/>
      <c r="GVA80" s="29"/>
      <c r="GVB80" s="29"/>
      <c r="GVC80" s="29"/>
      <c r="GVD80" s="29"/>
      <c r="GVE80" s="29"/>
      <c r="GVF80" s="29"/>
      <c r="GVG80" s="29"/>
      <c r="GVH80" s="29"/>
      <c r="GVI80" s="29"/>
      <c r="GVJ80" s="29"/>
      <c r="GVK80" s="29"/>
      <c r="GVL80" s="29"/>
      <c r="GVM80" s="29"/>
      <c r="GVN80" s="29"/>
      <c r="GVO80" s="29"/>
      <c r="GVP80" s="29"/>
      <c r="GVQ80" s="29"/>
      <c r="GVR80" s="29"/>
      <c r="GVS80" s="29"/>
      <c r="GVT80" s="29"/>
      <c r="GVU80" s="29"/>
      <c r="GVV80" s="29"/>
      <c r="GVW80" s="29"/>
      <c r="GVX80" s="29"/>
      <c r="GVY80" s="29"/>
      <c r="GVZ80" s="29"/>
      <c r="GWA80" s="29"/>
      <c r="GWB80" s="29"/>
      <c r="GWC80" s="29"/>
      <c r="GWD80" s="29"/>
      <c r="GWE80" s="29"/>
      <c r="GWF80" s="29"/>
      <c r="GWG80" s="29"/>
      <c r="GWH80" s="29"/>
      <c r="GWI80" s="29"/>
      <c r="GWJ80" s="29"/>
      <c r="GWK80" s="29"/>
      <c r="GWL80" s="29"/>
      <c r="GWM80" s="29"/>
      <c r="GWN80" s="29"/>
      <c r="GWO80" s="29"/>
      <c r="GWP80" s="29"/>
      <c r="GWQ80" s="29"/>
      <c r="GWR80" s="29"/>
      <c r="GWS80" s="29"/>
      <c r="GWT80" s="29"/>
      <c r="GWU80" s="29"/>
      <c r="GWV80" s="29"/>
      <c r="GWW80" s="29"/>
      <c r="GWX80" s="29"/>
      <c r="GWY80" s="29"/>
      <c r="GWZ80" s="29"/>
      <c r="GXA80" s="29"/>
      <c r="GXB80" s="29"/>
      <c r="GXC80" s="29"/>
      <c r="GXD80" s="29"/>
      <c r="GXE80" s="29"/>
      <c r="GXF80" s="29"/>
      <c r="GXG80" s="29"/>
      <c r="GXH80" s="29"/>
      <c r="GXI80" s="29"/>
      <c r="GXJ80" s="29"/>
      <c r="GXK80" s="29"/>
      <c r="GXL80" s="29"/>
      <c r="GXM80" s="29"/>
      <c r="GXN80" s="29"/>
      <c r="GXO80" s="29"/>
      <c r="GXP80" s="29"/>
      <c r="GXQ80" s="29"/>
      <c r="GXR80" s="29"/>
      <c r="GXS80" s="29"/>
      <c r="GXT80" s="29"/>
      <c r="GXU80" s="29"/>
      <c r="GXV80" s="29"/>
      <c r="GXW80" s="29"/>
      <c r="GXX80" s="29"/>
      <c r="GXY80" s="29"/>
      <c r="GXZ80" s="29"/>
      <c r="GYA80" s="29"/>
      <c r="GYB80" s="29"/>
      <c r="GYC80" s="29"/>
      <c r="GYD80" s="29"/>
      <c r="GYE80" s="29"/>
      <c r="GYF80" s="29"/>
      <c r="GYG80" s="29"/>
      <c r="GYH80" s="29"/>
      <c r="GYI80" s="29"/>
      <c r="GYJ80" s="29"/>
      <c r="GYK80" s="29"/>
      <c r="GYL80" s="29"/>
      <c r="GYM80" s="29"/>
      <c r="GYN80" s="29"/>
      <c r="GYO80" s="29"/>
      <c r="GYP80" s="29"/>
      <c r="GYQ80" s="29"/>
      <c r="GYR80" s="29"/>
      <c r="GYS80" s="29"/>
      <c r="GYT80" s="29"/>
      <c r="GYU80" s="29"/>
      <c r="GYV80" s="29"/>
      <c r="GYW80" s="29"/>
      <c r="GYX80" s="29"/>
      <c r="GYY80" s="29"/>
      <c r="GYZ80" s="29"/>
      <c r="GZA80" s="29"/>
      <c r="GZB80" s="29"/>
      <c r="GZC80" s="29"/>
      <c r="GZD80" s="29"/>
      <c r="GZE80" s="29"/>
      <c r="GZF80" s="29"/>
      <c r="GZG80" s="29"/>
      <c r="GZH80" s="29"/>
      <c r="GZI80" s="29"/>
      <c r="GZJ80" s="29"/>
      <c r="GZK80" s="29"/>
      <c r="GZL80" s="29"/>
      <c r="GZM80" s="29"/>
      <c r="GZN80" s="29"/>
      <c r="GZO80" s="29"/>
      <c r="GZP80" s="29"/>
      <c r="GZQ80" s="29"/>
      <c r="GZR80" s="29"/>
      <c r="GZS80" s="29"/>
      <c r="GZT80" s="29"/>
      <c r="GZU80" s="29"/>
      <c r="GZV80" s="29"/>
      <c r="GZW80" s="29"/>
      <c r="GZX80" s="29"/>
      <c r="GZY80" s="29"/>
      <c r="GZZ80" s="29"/>
      <c r="HAA80" s="29"/>
      <c r="HAB80" s="29"/>
      <c r="HAC80" s="29"/>
      <c r="HAD80" s="29"/>
      <c r="HAE80" s="29"/>
      <c r="HAF80" s="29"/>
      <c r="HAG80" s="29"/>
      <c r="HAH80" s="29"/>
      <c r="HAI80" s="29"/>
      <c r="HAJ80" s="29"/>
      <c r="HAK80" s="29"/>
      <c r="HAL80" s="29"/>
      <c r="HAM80" s="29"/>
      <c r="HAN80" s="29"/>
      <c r="HAO80" s="29"/>
      <c r="HAP80" s="29"/>
      <c r="HAQ80" s="29"/>
      <c r="HAR80" s="29"/>
      <c r="HAS80" s="29"/>
      <c r="HAT80" s="29"/>
      <c r="HAU80" s="29"/>
      <c r="HAV80" s="29"/>
      <c r="HAW80" s="29"/>
      <c r="HAX80" s="29"/>
      <c r="HAY80" s="29"/>
      <c r="HAZ80" s="29"/>
      <c r="HBA80" s="29"/>
      <c r="HBB80" s="29"/>
      <c r="HBC80" s="29"/>
      <c r="HBD80" s="29"/>
      <c r="HBE80" s="29"/>
      <c r="HBF80" s="29"/>
      <c r="HBG80" s="29"/>
      <c r="HBH80" s="29"/>
      <c r="HBI80" s="29"/>
      <c r="HBJ80" s="29"/>
      <c r="HBK80" s="29"/>
      <c r="HBL80" s="29"/>
      <c r="HBM80" s="29"/>
      <c r="HBN80" s="29"/>
      <c r="HBO80" s="29"/>
      <c r="HBP80" s="29"/>
      <c r="HBQ80" s="29"/>
      <c r="HBR80" s="29"/>
      <c r="HBS80" s="29"/>
      <c r="HBT80" s="29"/>
      <c r="HBU80" s="29"/>
      <c r="HBV80" s="29"/>
      <c r="HBW80" s="29"/>
      <c r="HBX80" s="29"/>
      <c r="HBY80" s="29"/>
      <c r="HBZ80" s="29"/>
      <c r="HCA80" s="29"/>
      <c r="HCB80" s="29"/>
      <c r="HCC80" s="29"/>
      <c r="HCD80" s="29"/>
      <c r="HCE80" s="29"/>
      <c r="HCF80" s="29"/>
      <c r="HCG80" s="29"/>
      <c r="HCH80" s="29"/>
      <c r="HCI80" s="29"/>
      <c r="HCJ80" s="29"/>
      <c r="HCK80" s="29"/>
      <c r="HCL80" s="29"/>
      <c r="HCM80" s="29"/>
      <c r="HCN80" s="29"/>
      <c r="HCO80" s="29"/>
      <c r="HCP80" s="29"/>
      <c r="HCQ80" s="29"/>
      <c r="HCR80" s="29"/>
      <c r="HCS80" s="29"/>
      <c r="HCT80" s="29"/>
      <c r="HCU80" s="29"/>
      <c r="HCV80" s="29"/>
      <c r="HCW80" s="29"/>
      <c r="HCX80" s="29"/>
      <c r="HCY80" s="29"/>
      <c r="HCZ80" s="29"/>
      <c r="HDA80" s="29"/>
      <c r="HDB80" s="29"/>
      <c r="HDC80" s="29"/>
      <c r="HDD80" s="29"/>
      <c r="HDE80" s="29"/>
      <c r="HDF80" s="29"/>
      <c r="HDG80" s="29"/>
      <c r="HDH80" s="29"/>
      <c r="HDI80" s="29"/>
      <c r="HDJ80" s="29"/>
      <c r="HDK80" s="29"/>
      <c r="HDL80" s="29"/>
      <c r="HDM80" s="29"/>
      <c r="HDN80" s="29"/>
      <c r="HDO80" s="29"/>
      <c r="HDP80" s="29"/>
      <c r="HDQ80" s="29"/>
      <c r="HDR80" s="29"/>
      <c r="HDS80" s="29"/>
      <c r="HDT80" s="29"/>
      <c r="HDU80" s="29"/>
      <c r="HDV80" s="29"/>
      <c r="HDW80" s="29"/>
      <c r="HDX80" s="29"/>
      <c r="HDY80" s="29"/>
      <c r="HDZ80" s="29"/>
      <c r="HEA80" s="29"/>
      <c r="HEB80" s="29"/>
      <c r="HEC80" s="29"/>
      <c r="HED80" s="29"/>
      <c r="HEE80" s="29"/>
      <c r="HEF80" s="29"/>
      <c r="HEG80" s="29"/>
      <c r="HEH80" s="29"/>
      <c r="HEI80" s="29"/>
      <c r="HEJ80" s="29"/>
      <c r="HEK80" s="29"/>
      <c r="HEL80" s="29"/>
      <c r="HEM80" s="29"/>
      <c r="HEN80" s="29"/>
      <c r="HEO80" s="29"/>
      <c r="HEP80" s="29"/>
      <c r="HEQ80" s="29"/>
      <c r="HER80" s="29"/>
      <c r="HES80" s="29"/>
      <c r="HET80" s="29"/>
      <c r="HEU80" s="29"/>
      <c r="HEV80" s="29"/>
      <c r="HEW80" s="29"/>
      <c r="HEX80" s="29"/>
      <c r="HEY80" s="29"/>
      <c r="HEZ80" s="29"/>
      <c r="HFA80" s="29"/>
      <c r="HFB80" s="29"/>
      <c r="HFC80" s="29"/>
      <c r="HFD80" s="29"/>
      <c r="HFE80" s="29"/>
      <c r="HFF80" s="29"/>
      <c r="HFG80" s="29"/>
      <c r="HFH80" s="29"/>
      <c r="HFI80" s="29"/>
      <c r="HFJ80" s="29"/>
      <c r="HFK80" s="29"/>
      <c r="HFL80" s="29"/>
      <c r="HFM80" s="29"/>
      <c r="HFN80" s="29"/>
      <c r="HFO80" s="29"/>
      <c r="HFP80" s="29"/>
      <c r="HFQ80" s="29"/>
      <c r="HFR80" s="29"/>
      <c r="HFS80" s="29"/>
      <c r="HFT80" s="29"/>
      <c r="HFU80" s="29"/>
      <c r="HFV80" s="29"/>
      <c r="HFW80" s="29"/>
      <c r="HFX80" s="29"/>
      <c r="HFY80" s="29"/>
      <c r="HFZ80" s="29"/>
      <c r="HGA80" s="29"/>
      <c r="HGB80" s="29"/>
      <c r="HGC80" s="29"/>
      <c r="HGD80" s="29"/>
      <c r="HGE80" s="29"/>
      <c r="HGF80" s="29"/>
      <c r="HGG80" s="29"/>
      <c r="HGH80" s="29"/>
      <c r="HGI80" s="29"/>
      <c r="HGJ80" s="29"/>
      <c r="HGK80" s="29"/>
      <c r="HGL80" s="29"/>
      <c r="HGM80" s="29"/>
      <c r="HGN80" s="29"/>
      <c r="HGO80" s="29"/>
      <c r="HGP80" s="29"/>
      <c r="HGQ80" s="29"/>
      <c r="HGR80" s="29"/>
      <c r="HGS80" s="29"/>
      <c r="HGT80" s="29"/>
      <c r="HGU80" s="29"/>
      <c r="HGV80" s="29"/>
      <c r="HGW80" s="29"/>
      <c r="HGX80" s="29"/>
      <c r="HGY80" s="29"/>
      <c r="HGZ80" s="29"/>
      <c r="HHA80" s="29"/>
      <c r="HHB80" s="29"/>
      <c r="HHC80" s="29"/>
      <c r="HHD80" s="29"/>
      <c r="HHE80" s="29"/>
      <c r="HHF80" s="29"/>
      <c r="HHG80" s="29"/>
      <c r="HHH80" s="29"/>
      <c r="HHI80" s="29"/>
      <c r="HHJ80" s="29"/>
      <c r="HHK80" s="29"/>
      <c r="HHL80" s="29"/>
      <c r="HHM80" s="29"/>
      <c r="HHN80" s="29"/>
      <c r="HHO80" s="29"/>
      <c r="HHP80" s="29"/>
      <c r="HHQ80" s="29"/>
      <c r="HHR80" s="29"/>
      <c r="HHS80" s="29"/>
      <c r="HHT80" s="29"/>
      <c r="HHU80" s="29"/>
      <c r="HHV80" s="29"/>
      <c r="HHW80" s="29"/>
      <c r="HHX80" s="29"/>
      <c r="HHY80" s="29"/>
      <c r="HHZ80" s="29"/>
      <c r="HIA80" s="29"/>
      <c r="HIB80" s="29"/>
      <c r="HIC80" s="29"/>
      <c r="HID80" s="29"/>
      <c r="HIE80" s="29"/>
      <c r="HIF80" s="29"/>
      <c r="HIG80" s="29"/>
      <c r="HIH80" s="29"/>
      <c r="HII80" s="29"/>
      <c r="HIJ80" s="29"/>
      <c r="HIK80" s="29"/>
      <c r="HIL80" s="29"/>
      <c r="HIM80" s="29"/>
      <c r="HIN80" s="29"/>
      <c r="HIO80" s="29"/>
      <c r="HIP80" s="29"/>
      <c r="HIQ80" s="29"/>
      <c r="HIR80" s="29"/>
      <c r="HIS80" s="29"/>
      <c r="HIT80" s="29"/>
      <c r="HIU80" s="29"/>
      <c r="HIV80" s="29"/>
      <c r="HIW80" s="29"/>
      <c r="HIX80" s="29"/>
      <c r="HIY80" s="29"/>
      <c r="HIZ80" s="29"/>
      <c r="HJA80" s="29"/>
      <c r="HJB80" s="29"/>
      <c r="HJC80" s="29"/>
      <c r="HJD80" s="29"/>
      <c r="HJE80" s="29"/>
      <c r="HJF80" s="29"/>
      <c r="HJG80" s="29"/>
      <c r="HJH80" s="29"/>
      <c r="HJI80" s="29"/>
      <c r="HJJ80" s="29"/>
      <c r="HJK80" s="29"/>
      <c r="HJL80" s="29"/>
      <c r="HJM80" s="29"/>
      <c r="HJN80" s="29"/>
      <c r="HJO80" s="29"/>
      <c r="HJP80" s="29"/>
      <c r="HJQ80" s="29"/>
      <c r="HJR80" s="29"/>
      <c r="HJS80" s="29"/>
      <c r="HJT80" s="29"/>
      <c r="HJU80" s="29"/>
      <c r="HJV80" s="29"/>
      <c r="HJW80" s="29"/>
      <c r="HJX80" s="29"/>
      <c r="HJY80" s="29"/>
      <c r="HJZ80" s="29"/>
      <c r="HKA80" s="29"/>
      <c r="HKB80" s="29"/>
      <c r="HKC80" s="29"/>
      <c r="HKD80" s="29"/>
      <c r="HKE80" s="29"/>
      <c r="HKF80" s="29"/>
      <c r="HKG80" s="29"/>
      <c r="HKH80" s="29"/>
      <c r="HKI80" s="29"/>
      <c r="HKJ80" s="29"/>
      <c r="HKK80" s="29"/>
      <c r="HKL80" s="29"/>
      <c r="HKM80" s="29"/>
      <c r="HKN80" s="29"/>
      <c r="HKO80" s="29"/>
      <c r="HKP80" s="29"/>
      <c r="HKQ80" s="29"/>
      <c r="HKR80" s="29"/>
      <c r="HKS80" s="29"/>
      <c r="HKT80" s="29"/>
      <c r="HKU80" s="29"/>
      <c r="HKV80" s="29"/>
      <c r="HKW80" s="29"/>
      <c r="HKX80" s="29"/>
      <c r="HKY80" s="29"/>
      <c r="HKZ80" s="29"/>
      <c r="HLA80" s="29"/>
      <c r="HLB80" s="29"/>
      <c r="HLC80" s="29"/>
      <c r="HLD80" s="29"/>
      <c r="HLE80" s="29"/>
      <c r="HLF80" s="29"/>
      <c r="HLG80" s="29"/>
      <c r="HLH80" s="29"/>
      <c r="HLI80" s="29"/>
      <c r="HLJ80" s="29"/>
      <c r="HLK80" s="29"/>
      <c r="HLL80" s="29"/>
      <c r="HLM80" s="29"/>
      <c r="HLN80" s="29"/>
      <c r="HLO80" s="29"/>
      <c r="HLP80" s="29"/>
      <c r="HLQ80" s="29"/>
      <c r="HLR80" s="29"/>
      <c r="HLS80" s="29"/>
      <c r="HLT80" s="29"/>
      <c r="HLU80" s="29"/>
      <c r="HLV80" s="29"/>
      <c r="HLW80" s="29"/>
      <c r="HLX80" s="29"/>
      <c r="HLY80" s="29"/>
      <c r="HLZ80" s="29"/>
      <c r="HMA80" s="29"/>
      <c r="HMB80" s="29"/>
      <c r="HMC80" s="29"/>
      <c r="HMD80" s="29"/>
      <c r="HME80" s="29"/>
      <c r="HMF80" s="29"/>
      <c r="HMG80" s="29"/>
      <c r="HMH80" s="29"/>
      <c r="HMI80" s="29"/>
      <c r="HMJ80" s="29"/>
      <c r="HMK80" s="29"/>
      <c r="HML80" s="29"/>
      <c r="HMM80" s="29"/>
      <c r="HMN80" s="29"/>
      <c r="HMO80" s="29"/>
      <c r="HMP80" s="29"/>
      <c r="HMQ80" s="29"/>
      <c r="HMR80" s="29"/>
      <c r="HMS80" s="29"/>
      <c r="HMT80" s="29"/>
      <c r="HMU80" s="29"/>
      <c r="HMV80" s="29"/>
      <c r="HMW80" s="29"/>
      <c r="HMX80" s="29"/>
      <c r="HMY80" s="29"/>
      <c r="HMZ80" s="29"/>
      <c r="HNA80" s="29"/>
      <c r="HNB80" s="29"/>
      <c r="HNC80" s="29"/>
      <c r="HND80" s="29"/>
      <c r="HNE80" s="29"/>
      <c r="HNF80" s="29"/>
      <c r="HNG80" s="29"/>
      <c r="HNH80" s="29"/>
      <c r="HNI80" s="29"/>
      <c r="HNJ80" s="29"/>
      <c r="HNK80" s="29"/>
      <c r="HNL80" s="29"/>
      <c r="HNM80" s="29"/>
      <c r="HNN80" s="29"/>
      <c r="HNO80" s="29"/>
      <c r="HNP80" s="29"/>
      <c r="HNQ80" s="29"/>
      <c r="HNR80" s="29"/>
      <c r="HNS80" s="29"/>
      <c r="HNT80" s="29"/>
      <c r="HNU80" s="29"/>
      <c r="HNV80" s="29"/>
      <c r="HNW80" s="29"/>
      <c r="HNX80" s="29"/>
      <c r="HNY80" s="29"/>
      <c r="HNZ80" s="29"/>
      <c r="HOA80" s="29"/>
      <c r="HOB80" s="29"/>
      <c r="HOC80" s="29"/>
      <c r="HOD80" s="29"/>
      <c r="HOE80" s="29"/>
      <c r="HOF80" s="29"/>
      <c r="HOG80" s="29"/>
      <c r="HOH80" s="29"/>
      <c r="HOI80" s="29"/>
      <c r="HOJ80" s="29"/>
      <c r="HOK80" s="29"/>
      <c r="HOL80" s="29"/>
      <c r="HOM80" s="29"/>
      <c r="HON80" s="29"/>
      <c r="HOO80" s="29"/>
      <c r="HOP80" s="29"/>
      <c r="HOQ80" s="29"/>
      <c r="HOR80" s="29"/>
      <c r="HOS80" s="29"/>
      <c r="HOT80" s="29"/>
      <c r="HOU80" s="29"/>
      <c r="HOV80" s="29"/>
      <c r="HOW80" s="29"/>
      <c r="HOX80" s="29"/>
      <c r="HOY80" s="29"/>
      <c r="HOZ80" s="29"/>
      <c r="HPA80" s="29"/>
      <c r="HPB80" s="29"/>
      <c r="HPC80" s="29"/>
      <c r="HPD80" s="29"/>
      <c r="HPE80" s="29"/>
      <c r="HPF80" s="29"/>
      <c r="HPG80" s="29"/>
      <c r="HPH80" s="29"/>
      <c r="HPI80" s="29"/>
      <c r="HPJ80" s="29"/>
      <c r="HPK80" s="29"/>
      <c r="HPL80" s="29"/>
      <c r="HPM80" s="29"/>
      <c r="HPN80" s="29"/>
      <c r="HPO80" s="29"/>
      <c r="HPP80" s="29"/>
      <c r="HPQ80" s="29"/>
      <c r="HPR80" s="29"/>
      <c r="HPS80" s="29"/>
      <c r="HPT80" s="29"/>
      <c r="HPU80" s="29"/>
      <c r="HPV80" s="29"/>
      <c r="HPW80" s="29"/>
      <c r="HPX80" s="29"/>
      <c r="HPY80" s="29"/>
      <c r="HPZ80" s="29"/>
      <c r="HQA80" s="29"/>
      <c r="HQB80" s="29"/>
      <c r="HQC80" s="29"/>
      <c r="HQD80" s="29"/>
      <c r="HQE80" s="29"/>
      <c r="HQF80" s="29"/>
      <c r="HQG80" s="29"/>
      <c r="HQH80" s="29"/>
      <c r="HQI80" s="29"/>
      <c r="HQJ80" s="29"/>
      <c r="HQK80" s="29"/>
      <c r="HQL80" s="29"/>
      <c r="HQM80" s="29"/>
      <c r="HQN80" s="29"/>
      <c r="HQO80" s="29"/>
      <c r="HQP80" s="29"/>
      <c r="HQQ80" s="29"/>
      <c r="HQR80" s="29"/>
      <c r="HQS80" s="29"/>
      <c r="HQT80" s="29"/>
      <c r="HQU80" s="29"/>
      <c r="HQV80" s="29"/>
      <c r="HQW80" s="29"/>
      <c r="HQX80" s="29"/>
      <c r="HQY80" s="29"/>
      <c r="HQZ80" s="29"/>
      <c r="HRA80" s="29"/>
      <c r="HRB80" s="29"/>
      <c r="HRC80" s="29"/>
      <c r="HRD80" s="29"/>
      <c r="HRE80" s="29"/>
      <c r="HRF80" s="29"/>
      <c r="HRG80" s="29"/>
      <c r="HRH80" s="29"/>
      <c r="HRI80" s="29"/>
      <c r="HRJ80" s="29"/>
      <c r="HRK80" s="29"/>
      <c r="HRL80" s="29"/>
      <c r="HRM80" s="29"/>
      <c r="HRN80" s="29"/>
      <c r="HRO80" s="29"/>
      <c r="HRP80" s="29"/>
      <c r="HRQ80" s="29"/>
      <c r="HRR80" s="29"/>
      <c r="HRS80" s="29"/>
      <c r="HRT80" s="29"/>
      <c r="HRU80" s="29"/>
      <c r="HRV80" s="29"/>
      <c r="HRW80" s="29"/>
      <c r="HRX80" s="29"/>
      <c r="HRY80" s="29"/>
      <c r="HRZ80" s="29"/>
      <c r="HSA80" s="29"/>
      <c r="HSB80" s="29"/>
      <c r="HSC80" s="29"/>
      <c r="HSD80" s="29"/>
      <c r="HSE80" s="29"/>
      <c r="HSF80" s="29"/>
      <c r="HSG80" s="29"/>
      <c r="HSH80" s="29"/>
      <c r="HSI80" s="29"/>
      <c r="HSJ80" s="29"/>
      <c r="HSK80" s="29"/>
      <c r="HSL80" s="29"/>
      <c r="HSM80" s="29"/>
      <c r="HSN80" s="29"/>
      <c r="HSO80" s="29"/>
      <c r="HSP80" s="29"/>
      <c r="HSQ80" s="29"/>
      <c r="HSR80" s="29"/>
      <c r="HSS80" s="29"/>
      <c r="HST80" s="29"/>
      <c r="HSU80" s="29"/>
      <c r="HSV80" s="29"/>
      <c r="HSW80" s="29"/>
      <c r="HSX80" s="29"/>
      <c r="HSY80" s="29"/>
      <c r="HSZ80" s="29"/>
      <c r="HTA80" s="29"/>
      <c r="HTB80" s="29"/>
      <c r="HTC80" s="29"/>
      <c r="HTD80" s="29"/>
      <c r="HTE80" s="29"/>
      <c r="HTF80" s="29"/>
      <c r="HTG80" s="29"/>
      <c r="HTH80" s="29"/>
      <c r="HTI80" s="29"/>
      <c r="HTJ80" s="29"/>
      <c r="HTK80" s="29"/>
      <c r="HTL80" s="29"/>
      <c r="HTM80" s="29"/>
      <c r="HTN80" s="29"/>
      <c r="HTO80" s="29"/>
      <c r="HTP80" s="29"/>
      <c r="HTQ80" s="29"/>
      <c r="HTR80" s="29"/>
      <c r="HTS80" s="29"/>
      <c r="HTT80" s="29"/>
      <c r="HTU80" s="29"/>
      <c r="HTV80" s="29"/>
      <c r="HTW80" s="29"/>
      <c r="HTX80" s="29"/>
      <c r="HTY80" s="29"/>
      <c r="HTZ80" s="29"/>
      <c r="HUA80" s="29"/>
      <c r="HUB80" s="29"/>
      <c r="HUC80" s="29"/>
      <c r="HUD80" s="29"/>
      <c r="HUE80" s="29"/>
      <c r="HUF80" s="29"/>
      <c r="HUG80" s="29"/>
      <c r="HUH80" s="29"/>
      <c r="HUI80" s="29"/>
      <c r="HUJ80" s="29"/>
      <c r="HUK80" s="29"/>
      <c r="HUL80" s="29"/>
      <c r="HUM80" s="29"/>
      <c r="HUN80" s="29"/>
      <c r="HUO80" s="29"/>
      <c r="HUP80" s="29"/>
      <c r="HUQ80" s="29"/>
      <c r="HUR80" s="29"/>
      <c r="HUS80" s="29"/>
      <c r="HUT80" s="29"/>
      <c r="HUU80" s="29"/>
      <c r="HUV80" s="29"/>
      <c r="HUW80" s="29"/>
      <c r="HUX80" s="29"/>
      <c r="HUY80" s="29"/>
      <c r="HUZ80" s="29"/>
      <c r="HVA80" s="29"/>
      <c r="HVB80" s="29"/>
      <c r="HVC80" s="29"/>
      <c r="HVD80" s="29"/>
      <c r="HVE80" s="29"/>
      <c r="HVF80" s="29"/>
      <c r="HVG80" s="29"/>
      <c r="HVH80" s="29"/>
      <c r="HVI80" s="29"/>
      <c r="HVJ80" s="29"/>
      <c r="HVK80" s="29"/>
      <c r="HVL80" s="29"/>
      <c r="HVM80" s="29"/>
      <c r="HVN80" s="29"/>
      <c r="HVO80" s="29"/>
      <c r="HVP80" s="29"/>
      <c r="HVQ80" s="29"/>
      <c r="HVR80" s="29"/>
      <c r="HVS80" s="29"/>
      <c r="HVT80" s="29"/>
      <c r="HVU80" s="29"/>
      <c r="HVV80" s="29"/>
      <c r="HVW80" s="29"/>
      <c r="HVX80" s="29"/>
      <c r="HVY80" s="29"/>
      <c r="HVZ80" s="29"/>
      <c r="HWA80" s="29"/>
      <c r="HWB80" s="29"/>
      <c r="HWC80" s="29"/>
      <c r="HWD80" s="29"/>
      <c r="HWE80" s="29"/>
      <c r="HWF80" s="29"/>
      <c r="HWG80" s="29"/>
      <c r="HWH80" s="29"/>
      <c r="HWI80" s="29"/>
      <c r="HWJ80" s="29"/>
      <c r="HWK80" s="29"/>
      <c r="HWL80" s="29"/>
      <c r="HWM80" s="29"/>
      <c r="HWN80" s="29"/>
      <c r="HWO80" s="29"/>
      <c r="HWP80" s="29"/>
      <c r="HWQ80" s="29"/>
      <c r="HWR80" s="29"/>
      <c r="HWS80" s="29"/>
      <c r="HWT80" s="29"/>
      <c r="HWU80" s="29"/>
      <c r="HWV80" s="29"/>
      <c r="HWW80" s="29"/>
      <c r="HWX80" s="29"/>
      <c r="HWY80" s="29"/>
      <c r="HWZ80" s="29"/>
      <c r="HXA80" s="29"/>
      <c r="HXB80" s="29"/>
      <c r="HXC80" s="29"/>
      <c r="HXD80" s="29"/>
      <c r="HXE80" s="29"/>
      <c r="HXF80" s="29"/>
      <c r="HXG80" s="29"/>
      <c r="HXH80" s="29"/>
      <c r="HXI80" s="29"/>
      <c r="HXJ80" s="29"/>
      <c r="HXK80" s="29"/>
      <c r="HXL80" s="29"/>
      <c r="HXM80" s="29"/>
      <c r="HXN80" s="29"/>
      <c r="HXO80" s="29"/>
      <c r="HXP80" s="29"/>
      <c r="HXQ80" s="29"/>
      <c r="HXR80" s="29"/>
      <c r="HXS80" s="29"/>
      <c r="HXT80" s="29"/>
      <c r="HXU80" s="29"/>
      <c r="HXV80" s="29"/>
      <c r="HXW80" s="29"/>
      <c r="HXX80" s="29"/>
      <c r="HXY80" s="29"/>
      <c r="HXZ80" s="29"/>
      <c r="HYA80" s="29"/>
      <c r="HYB80" s="29"/>
      <c r="HYC80" s="29"/>
      <c r="HYD80" s="29"/>
      <c r="HYE80" s="29"/>
      <c r="HYF80" s="29"/>
      <c r="HYG80" s="29"/>
      <c r="HYH80" s="29"/>
      <c r="HYI80" s="29"/>
      <c r="HYJ80" s="29"/>
      <c r="HYK80" s="29"/>
      <c r="HYL80" s="29"/>
      <c r="HYM80" s="29"/>
      <c r="HYN80" s="29"/>
      <c r="HYO80" s="29"/>
      <c r="HYP80" s="29"/>
      <c r="HYQ80" s="29"/>
      <c r="HYR80" s="29"/>
      <c r="HYS80" s="29"/>
      <c r="HYT80" s="29"/>
      <c r="HYU80" s="29"/>
      <c r="HYV80" s="29"/>
      <c r="HYW80" s="29"/>
      <c r="HYX80" s="29"/>
      <c r="HYY80" s="29"/>
      <c r="HYZ80" s="29"/>
      <c r="HZA80" s="29"/>
      <c r="HZB80" s="29"/>
      <c r="HZC80" s="29"/>
      <c r="HZD80" s="29"/>
      <c r="HZE80" s="29"/>
      <c r="HZF80" s="29"/>
      <c r="HZG80" s="29"/>
      <c r="HZH80" s="29"/>
      <c r="HZI80" s="29"/>
      <c r="HZJ80" s="29"/>
      <c r="HZK80" s="29"/>
      <c r="HZL80" s="29"/>
      <c r="HZM80" s="29"/>
      <c r="HZN80" s="29"/>
      <c r="HZO80" s="29"/>
      <c r="HZP80" s="29"/>
      <c r="HZQ80" s="29"/>
      <c r="HZR80" s="29"/>
      <c r="HZS80" s="29"/>
      <c r="HZT80" s="29"/>
      <c r="HZU80" s="29"/>
      <c r="HZV80" s="29"/>
      <c r="HZW80" s="29"/>
      <c r="HZX80" s="29"/>
      <c r="HZY80" s="29"/>
      <c r="HZZ80" s="29"/>
      <c r="IAA80" s="29"/>
      <c r="IAB80" s="29"/>
      <c r="IAC80" s="29"/>
      <c r="IAD80" s="29"/>
      <c r="IAE80" s="29"/>
      <c r="IAF80" s="29"/>
      <c r="IAG80" s="29"/>
      <c r="IAH80" s="29"/>
      <c r="IAI80" s="29"/>
      <c r="IAJ80" s="29"/>
      <c r="IAK80" s="29"/>
      <c r="IAL80" s="29"/>
      <c r="IAM80" s="29"/>
      <c r="IAN80" s="29"/>
      <c r="IAO80" s="29"/>
      <c r="IAP80" s="29"/>
      <c r="IAQ80" s="29"/>
      <c r="IAR80" s="29"/>
      <c r="IAS80" s="29"/>
      <c r="IAT80" s="29"/>
      <c r="IAU80" s="29"/>
      <c r="IAV80" s="29"/>
      <c r="IAW80" s="29"/>
      <c r="IAX80" s="29"/>
      <c r="IAY80" s="29"/>
      <c r="IAZ80" s="29"/>
      <c r="IBA80" s="29"/>
      <c r="IBB80" s="29"/>
      <c r="IBC80" s="29"/>
      <c r="IBD80" s="29"/>
      <c r="IBE80" s="29"/>
      <c r="IBF80" s="29"/>
      <c r="IBG80" s="29"/>
      <c r="IBH80" s="29"/>
      <c r="IBI80" s="29"/>
      <c r="IBJ80" s="29"/>
      <c r="IBK80" s="29"/>
      <c r="IBL80" s="29"/>
      <c r="IBM80" s="29"/>
      <c r="IBN80" s="29"/>
      <c r="IBO80" s="29"/>
      <c r="IBP80" s="29"/>
      <c r="IBQ80" s="29"/>
      <c r="IBR80" s="29"/>
      <c r="IBS80" s="29"/>
      <c r="IBT80" s="29"/>
      <c r="IBU80" s="29"/>
      <c r="IBV80" s="29"/>
      <c r="IBW80" s="29"/>
      <c r="IBX80" s="29"/>
      <c r="IBY80" s="29"/>
      <c r="IBZ80" s="29"/>
      <c r="ICA80" s="29"/>
      <c r="ICB80" s="29"/>
      <c r="ICC80" s="29"/>
      <c r="ICD80" s="29"/>
      <c r="ICE80" s="29"/>
      <c r="ICF80" s="29"/>
      <c r="ICG80" s="29"/>
      <c r="ICH80" s="29"/>
      <c r="ICI80" s="29"/>
      <c r="ICJ80" s="29"/>
      <c r="ICK80" s="29"/>
      <c r="ICL80" s="29"/>
      <c r="ICM80" s="29"/>
      <c r="ICN80" s="29"/>
      <c r="ICO80" s="29"/>
      <c r="ICP80" s="29"/>
      <c r="ICQ80" s="29"/>
      <c r="ICR80" s="29"/>
      <c r="ICS80" s="29"/>
      <c r="ICT80" s="29"/>
      <c r="ICU80" s="29"/>
      <c r="ICV80" s="29"/>
      <c r="ICW80" s="29"/>
      <c r="ICX80" s="29"/>
      <c r="ICY80" s="29"/>
      <c r="ICZ80" s="29"/>
      <c r="IDA80" s="29"/>
      <c r="IDB80" s="29"/>
      <c r="IDC80" s="29"/>
      <c r="IDD80" s="29"/>
      <c r="IDE80" s="29"/>
      <c r="IDF80" s="29"/>
      <c r="IDG80" s="29"/>
      <c r="IDH80" s="29"/>
      <c r="IDI80" s="29"/>
      <c r="IDJ80" s="29"/>
      <c r="IDK80" s="29"/>
      <c r="IDL80" s="29"/>
      <c r="IDM80" s="29"/>
      <c r="IDN80" s="29"/>
      <c r="IDO80" s="29"/>
      <c r="IDP80" s="29"/>
      <c r="IDQ80" s="29"/>
      <c r="IDR80" s="29"/>
      <c r="IDS80" s="29"/>
      <c r="IDT80" s="29"/>
      <c r="IDU80" s="29"/>
      <c r="IDV80" s="29"/>
      <c r="IDW80" s="29"/>
      <c r="IDX80" s="29"/>
      <c r="IDY80" s="29"/>
      <c r="IDZ80" s="29"/>
      <c r="IEA80" s="29"/>
      <c r="IEB80" s="29"/>
      <c r="IEC80" s="29"/>
      <c r="IED80" s="29"/>
      <c r="IEE80" s="29"/>
      <c r="IEF80" s="29"/>
      <c r="IEG80" s="29"/>
      <c r="IEH80" s="29"/>
      <c r="IEI80" s="29"/>
      <c r="IEJ80" s="29"/>
      <c r="IEK80" s="29"/>
      <c r="IEL80" s="29"/>
      <c r="IEM80" s="29"/>
      <c r="IEN80" s="29"/>
      <c r="IEO80" s="29"/>
      <c r="IEP80" s="29"/>
      <c r="IEQ80" s="29"/>
      <c r="IER80" s="29"/>
      <c r="IES80" s="29"/>
      <c r="IET80" s="29"/>
      <c r="IEU80" s="29"/>
      <c r="IEV80" s="29"/>
      <c r="IEW80" s="29"/>
      <c r="IEX80" s="29"/>
      <c r="IEY80" s="29"/>
      <c r="IEZ80" s="29"/>
      <c r="IFA80" s="29"/>
      <c r="IFB80" s="29"/>
      <c r="IFC80" s="29"/>
      <c r="IFD80" s="29"/>
      <c r="IFE80" s="29"/>
      <c r="IFF80" s="29"/>
      <c r="IFG80" s="29"/>
      <c r="IFH80" s="29"/>
      <c r="IFI80" s="29"/>
      <c r="IFJ80" s="29"/>
      <c r="IFK80" s="29"/>
      <c r="IFL80" s="29"/>
      <c r="IFM80" s="29"/>
      <c r="IFN80" s="29"/>
      <c r="IFO80" s="29"/>
      <c r="IFP80" s="29"/>
      <c r="IFQ80" s="29"/>
      <c r="IFR80" s="29"/>
      <c r="IFS80" s="29"/>
      <c r="IFT80" s="29"/>
      <c r="IFU80" s="29"/>
      <c r="IFV80" s="29"/>
      <c r="IFW80" s="29"/>
      <c r="IFX80" s="29"/>
      <c r="IFY80" s="29"/>
      <c r="IFZ80" s="29"/>
      <c r="IGA80" s="29"/>
      <c r="IGB80" s="29"/>
      <c r="IGC80" s="29"/>
      <c r="IGD80" s="29"/>
      <c r="IGE80" s="29"/>
      <c r="IGF80" s="29"/>
      <c r="IGG80" s="29"/>
      <c r="IGH80" s="29"/>
      <c r="IGI80" s="29"/>
      <c r="IGJ80" s="29"/>
      <c r="IGK80" s="29"/>
      <c r="IGL80" s="29"/>
      <c r="IGM80" s="29"/>
      <c r="IGN80" s="29"/>
      <c r="IGO80" s="29"/>
      <c r="IGP80" s="29"/>
      <c r="IGQ80" s="29"/>
      <c r="IGR80" s="29"/>
      <c r="IGS80" s="29"/>
      <c r="IGT80" s="29"/>
      <c r="IGU80" s="29"/>
      <c r="IGV80" s="29"/>
      <c r="IGW80" s="29"/>
      <c r="IGX80" s="29"/>
      <c r="IGY80" s="29"/>
      <c r="IGZ80" s="29"/>
      <c r="IHA80" s="29"/>
      <c r="IHB80" s="29"/>
      <c r="IHC80" s="29"/>
      <c r="IHD80" s="29"/>
      <c r="IHE80" s="29"/>
      <c r="IHF80" s="29"/>
      <c r="IHG80" s="29"/>
      <c r="IHH80" s="29"/>
      <c r="IHI80" s="29"/>
      <c r="IHJ80" s="29"/>
      <c r="IHK80" s="29"/>
      <c r="IHL80" s="29"/>
      <c r="IHM80" s="29"/>
      <c r="IHN80" s="29"/>
      <c r="IHO80" s="29"/>
      <c r="IHP80" s="29"/>
      <c r="IHQ80" s="29"/>
      <c r="IHR80" s="29"/>
      <c r="IHS80" s="29"/>
      <c r="IHT80" s="29"/>
      <c r="IHU80" s="29"/>
      <c r="IHV80" s="29"/>
      <c r="IHW80" s="29"/>
      <c r="IHX80" s="29"/>
      <c r="IHY80" s="29"/>
      <c r="IHZ80" s="29"/>
      <c r="IIA80" s="29"/>
      <c r="IIB80" s="29"/>
      <c r="IIC80" s="29"/>
      <c r="IID80" s="29"/>
      <c r="IIE80" s="29"/>
      <c r="IIF80" s="29"/>
      <c r="IIG80" s="29"/>
      <c r="IIH80" s="29"/>
      <c r="III80" s="29"/>
      <c r="IIJ80" s="29"/>
      <c r="IIK80" s="29"/>
      <c r="IIL80" s="29"/>
      <c r="IIM80" s="29"/>
      <c r="IIN80" s="29"/>
      <c r="IIO80" s="29"/>
      <c r="IIP80" s="29"/>
      <c r="IIQ80" s="29"/>
      <c r="IIR80" s="29"/>
      <c r="IIS80" s="29"/>
      <c r="IIT80" s="29"/>
      <c r="IIU80" s="29"/>
      <c r="IIV80" s="29"/>
      <c r="IIW80" s="29"/>
      <c r="IIX80" s="29"/>
      <c r="IIY80" s="29"/>
      <c r="IIZ80" s="29"/>
      <c r="IJA80" s="29"/>
      <c r="IJB80" s="29"/>
      <c r="IJC80" s="29"/>
      <c r="IJD80" s="29"/>
      <c r="IJE80" s="29"/>
      <c r="IJF80" s="29"/>
      <c r="IJG80" s="29"/>
      <c r="IJH80" s="29"/>
      <c r="IJI80" s="29"/>
      <c r="IJJ80" s="29"/>
      <c r="IJK80" s="29"/>
      <c r="IJL80" s="29"/>
      <c r="IJM80" s="29"/>
      <c r="IJN80" s="29"/>
      <c r="IJO80" s="29"/>
      <c r="IJP80" s="29"/>
      <c r="IJQ80" s="29"/>
      <c r="IJR80" s="29"/>
      <c r="IJS80" s="29"/>
      <c r="IJT80" s="29"/>
      <c r="IJU80" s="29"/>
      <c r="IJV80" s="29"/>
      <c r="IJW80" s="29"/>
      <c r="IJX80" s="29"/>
      <c r="IJY80" s="29"/>
      <c r="IJZ80" s="29"/>
      <c r="IKA80" s="29"/>
      <c r="IKB80" s="29"/>
      <c r="IKC80" s="29"/>
      <c r="IKD80" s="29"/>
      <c r="IKE80" s="29"/>
      <c r="IKF80" s="29"/>
      <c r="IKG80" s="29"/>
      <c r="IKH80" s="29"/>
      <c r="IKI80" s="29"/>
      <c r="IKJ80" s="29"/>
      <c r="IKK80" s="29"/>
      <c r="IKL80" s="29"/>
      <c r="IKM80" s="29"/>
      <c r="IKN80" s="29"/>
      <c r="IKO80" s="29"/>
      <c r="IKP80" s="29"/>
      <c r="IKQ80" s="29"/>
      <c r="IKR80" s="29"/>
      <c r="IKS80" s="29"/>
      <c r="IKT80" s="29"/>
      <c r="IKU80" s="29"/>
      <c r="IKV80" s="29"/>
      <c r="IKW80" s="29"/>
      <c r="IKX80" s="29"/>
      <c r="IKY80" s="29"/>
      <c r="IKZ80" s="29"/>
      <c r="ILA80" s="29"/>
      <c r="ILB80" s="29"/>
      <c r="ILC80" s="29"/>
      <c r="ILD80" s="29"/>
      <c r="ILE80" s="29"/>
      <c r="ILF80" s="29"/>
      <c r="ILG80" s="29"/>
      <c r="ILH80" s="29"/>
      <c r="ILI80" s="29"/>
      <c r="ILJ80" s="29"/>
      <c r="ILK80" s="29"/>
      <c r="ILL80" s="29"/>
      <c r="ILM80" s="29"/>
      <c r="ILN80" s="29"/>
      <c r="ILO80" s="29"/>
      <c r="ILP80" s="29"/>
      <c r="ILQ80" s="29"/>
      <c r="ILR80" s="29"/>
      <c r="ILS80" s="29"/>
      <c r="ILT80" s="29"/>
      <c r="ILU80" s="29"/>
      <c r="ILV80" s="29"/>
      <c r="ILW80" s="29"/>
      <c r="ILX80" s="29"/>
      <c r="ILY80" s="29"/>
      <c r="ILZ80" s="29"/>
      <c r="IMA80" s="29"/>
      <c r="IMB80" s="29"/>
      <c r="IMC80" s="29"/>
      <c r="IMD80" s="29"/>
      <c r="IME80" s="29"/>
      <c r="IMF80" s="29"/>
      <c r="IMG80" s="29"/>
      <c r="IMH80" s="29"/>
      <c r="IMI80" s="29"/>
      <c r="IMJ80" s="29"/>
      <c r="IMK80" s="29"/>
      <c r="IML80" s="29"/>
      <c r="IMM80" s="29"/>
      <c r="IMN80" s="29"/>
      <c r="IMO80" s="29"/>
      <c r="IMP80" s="29"/>
      <c r="IMQ80" s="29"/>
      <c r="IMR80" s="29"/>
      <c r="IMS80" s="29"/>
      <c r="IMT80" s="29"/>
      <c r="IMU80" s="29"/>
      <c r="IMV80" s="29"/>
      <c r="IMW80" s="29"/>
      <c r="IMX80" s="29"/>
      <c r="IMY80" s="29"/>
      <c r="IMZ80" s="29"/>
      <c r="INA80" s="29"/>
      <c r="INB80" s="29"/>
      <c r="INC80" s="29"/>
      <c r="IND80" s="29"/>
      <c r="INE80" s="29"/>
      <c r="INF80" s="29"/>
      <c r="ING80" s="29"/>
      <c r="INH80" s="29"/>
      <c r="INI80" s="29"/>
      <c r="INJ80" s="29"/>
      <c r="INK80" s="29"/>
      <c r="INL80" s="29"/>
      <c r="INM80" s="29"/>
      <c r="INN80" s="29"/>
      <c r="INO80" s="29"/>
      <c r="INP80" s="29"/>
      <c r="INQ80" s="29"/>
      <c r="INR80" s="29"/>
      <c r="INS80" s="29"/>
      <c r="INT80" s="29"/>
      <c r="INU80" s="29"/>
      <c r="INV80" s="29"/>
      <c r="INW80" s="29"/>
      <c r="INX80" s="29"/>
      <c r="INY80" s="29"/>
      <c r="INZ80" s="29"/>
      <c r="IOA80" s="29"/>
      <c r="IOB80" s="29"/>
      <c r="IOC80" s="29"/>
      <c r="IOD80" s="29"/>
      <c r="IOE80" s="29"/>
      <c r="IOF80" s="29"/>
      <c r="IOG80" s="29"/>
      <c r="IOH80" s="29"/>
      <c r="IOI80" s="29"/>
      <c r="IOJ80" s="29"/>
      <c r="IOK80" s="29"/>
      <c r="IOL80" s="29"/>
      <c r="IOM80" s="29"/>
      <c r="ION80" s="29"/>
      <c r="IOO80" s="29"/>
      <c r="IOP80" s="29"/>
      <c r="IOQ80" s="29"/>
      <c r="IOR80" s="29"/>
      <c r="IOS80" s="29"/>
      <c r="IOT80" s="29"/>
      <c r="IOU80" s="29"/>
      <c r="IOV80" s="29"/>
      <c r="IOW80" s="29"/>
      <c r="IOX80" s="29"/>
      <c r="IOY80" s="29"/>
      <c r="IOZ80" s="29"/>
      <c r="IPA80" s="29"/>
      <c r="IPB80" s="29"/>
      <c r="IPC80" s="29"/>
      <c r="IPD80" s="29"/>
      <c r="IPE80" s="29"/>
      <c r="IPF80" s="29"/>
      <c r="IPG80" s="29"/>
      <c r="IPH80" s="29"/>
      <c r="IPI80" s="29"/>
      <c r="IPJ80" s="29"/>
      <c r="IPK80" s="29"/>
      <c r="IPL80" s="29"/>
      <c r="IPM80" s="29"/>
      <c r="IPN80" s="29"/>
      <c r="IPO80" s="29"/>
      <c r="IPP80" s="29"/>
      <c r="IPQ80" s="29"/>
      <c r="IPR80" s="29"/>
      <c r="IPS80" s="29"/>
      <c r="IPT80" s="29"/>
      <c r="IPU80" s="29"/>
      <c r="IPV80" s="29"/>
      <c r="IPW80" s="29"/>
      <c r="IPX80" s="29"/>
      <c r="IPY80" s="29"/>
      <c r="IPZ80" s="29"/>
      <c r="IQA80" s="29"/>
      <c r="IQB80" s="29"/>
      <c r="IQC80" s="29"/>
      <c r="IQD80" s="29"/>
      <c r="IQE80" s="29"/>
      <c r="IQF80" s="29"/>
      <c r="IQG80" s="29"/>
      <c r="IQH80" s="29"/>
      <c r="IQI80" s="29"/>
      <c r="IQJ80" s="29"/>
      <c r="IQK80" s="29"/>
      <c r="IQL80" s="29"/>
      <c r="IQM80" s="29"/>
      <c r="IQN80" s="29"/>
      <c r="IQO80" s="29"/>
      <c r="IQP80" s="29"/>
      <c r="IQQ80" s="29"/>
      <c r="IQR80" s="29"/>
      <c r="IQS80" s="29"/>
      <c r="IQT80" s="29"/>
      <c r="IQU80" s="29"/>
      <c r="IQV80" s="29"/>
      <c r="IQW80" s="29"/>
      <c r="IQX80" s="29"/>
      <c r="IQY80" s="29"/>
      <c r="IQZ80" s="29"/>
      <c r="IRA80" s="29"/>
      <c r="IRB80" s="29"/>
      <c r="IRC80" s="29"/>
      <c r="IRD80" s="29"/>
      <c r="IRE80" s="29"/>
      <c r="IRF80" s="29"/>
      <c r="IRG80" s="29"/>
      <c r="IRH80" s="29"/>
      <c r="IRI80" s="29"/>
      <c r="IRJ80" s="29"/>
      <c r="IRK80" s="29"/>
      <c r="IRL80" s="29"/>
      <c r="IRM80" s="29"/>
      <c r="IRN80" s="29"/>
      <c r="IRO80" s="29"/>
      <c r="IRP80" s="29"/>
      <c r="IRQ80" s="29"/>
      <c r="IRR80" s="29"/>
      <c r="IRS80" s="29"/>
      <c r="IRT80" s="29"/>
      <c r="IRU80" s="29"/>
      <c r="IRV80" s="29"/>
      <c r="IRW80" s="29"/>
      <c r="IRX80" s="29"/>
      <c r="IRY80" s="29"/>
      <c r="IRZ80" s="29"/>
      <c r="ISA80" s="29"/>
      <c r="ISB80" s="29"/>
      <c r="ISC80" s="29"/>
      <c r="ISD80" s="29"/>
      <c r="ISE80" s="29"/>
      <c r="ISF80" s="29"/>
      <c r="ISG80" s="29"/>
      <c r="ISH80" s="29"/>
      <c r="ISI80" s="29"/>
      <c r="ISJ80" s="29"/>
      <c r="ISK80" s="29"/>
      <c r="ISL80" s="29"/>
      <c r="ISM80" s="29"/>
      <c r="ISN80" s="29"/>
      <c r="ISO80" s="29"/>
      <c r="ISP80" s="29"/>
      <c r="ISQ80" s="29"/>
      <c r="ISR80" s="29"/>
      <c r="ISS80" s="29"/>
      <c r="IST80" s="29"/>
      <c r="ISU80" s="29"/>
      <c r="ISV80" s="29"/>
      <c r="ISW80" s="29"/>
      <c r="ISX80" s="29"/>
      <c r="ISY80" s="29"/>
      <c r="ISZ80" s="29"/>
      <c r="ITA80" s="29"/>
      <c r="ITB80" s="29"/>
      <c r="ITC80" s="29"/>
      <c r="ITD80" s="29"/>
      <c r="ITE80" s="29"/>
      <c r="ITF80" s="29"/>
      <c r="ITG80" s="29"/>
      <c r="ITH80" s="29"/>
      <c r="ITI80" s="29"/>
      <c r="ITJ80" s="29"/>
      <c r="ITK80" s="29"/>
      <c r="ITL80" s="29"/>
      <c r="ITM80" s="29"/>
      <c r="ITN80" s="29"/>
      <c r="ITO80" s="29"/>
      <c r="ITP80" s="29"/>
      <c r="ITQ80" s="29"/>
      <c r="ITR80" s="29"/>
      <c r="ITS80" s="29"/>
      <c r="ITT80" s="29"/>
      <c r="ITU80" s="29"/>
      <c r="ITV80" s="29"/>
      <c r="ITW80" s="29"/>
      <c r="ITX80" s="29"/>
      <c r="ITY80" s="29"/>
      <c r="ITZ80" s="29"/>
      <c r="IUA80" s="29"/>
      <c r="IUB80" s="29"/>
      <c r="IUC80" s="29"/>
      <c r="IUD80" s="29"/>
      <c r="IUE80" s="29"/>
      <c r="IUF80" s="29"/>
      <c r="IUG80" s="29"/>
      <c r="IUH80" s="29"/>
      <c r="IUI80" s="29"/>
      <c r="IUJ80" s="29"/>
      <c r="IUK80" s="29"/>
      <c r="IUL80" s="29"/>
      <c r="IUM80" s="29"/>
      <c r="IUN80" s="29"/>
      <c r="IUO80" s="29"/>
      <c r="IUP80" s="29"/>
      <c r="IUQ80" s="29"/>
      <c r="IUR80" s="29"/>
      <c r="IUS80" s="29"/>
      <c r="IUT80" s="29"/>
      <c r="IUU80" s="29"/>
      <c r="IUV80" s="29"/>
      <c r="IUW80" s="29"/>
      <c r="IUX80" s="29"/>
      <c r="IUY80" s="29"/>
      <c r="IUZ80" s="29"/>
      <c r="IVA80" s="29"/>
      <c r="IVB80" s="29"/>
      <c r="IVC80" s="29"/>
      <c r="IVD80" s="29"/>
      <c r="IVE80" s="29"/>
      <c r="IVF80" s="29"/>
      <c r="IVG80" s="29"/>
      <c r="IVH80" s="29"/>
      <c r="IVI80" s="29"/>
      <c r="IVJ80" s="29"/>
      <c r="IVK80" s="29"/>
      <c r="IVL80" s="29"/>
      <c r="IVM80" s="29"/>
      <c r="IVN80" s="29"/>
      <c r="IVO80" s="29"/>
      <c r="IVP80" s="29"/>
      <c r="IVQ80" s="29"/>
      <c r="IVR80" s="29"/>
      <c r="IVS80" s="29"/>
      <c r="IVT80" s="29"/>
      <c r="IVU80" s="29"/>
      <c r="IVV80" s="29"/>
      <c r="IVW80" s="29"/>
      <c r="IVX80" s="29"/>
      <c r="IVY80" s="29"/>
      <c r="IVZ80" s="29"/>
      <c r="IWA80" s="29"/>
      <c r="IWB80" s="29"/>
      <c r="IWC80" s="29"/>
      <c r="IWD80" s="29"/>
      <c r="IWE80" s="29"/>
      <c r="IWF80" s="29"/>
      <c r="IWG80" s="29"/>
      <c r="IWH80" s="29"/>
      <c r="IWI80" s="29"/>
      <c r="IWJ80" s="29"/>
      <c r="IWK80" s="29"/>
      <c r="IWL80" s="29"/>
      <c r="IWM80" s="29"/>
      <c r="IWN80" s="29"/>
      <c r="IWO80" s="29"/>
      <c r="IWP80" s="29"/>
      <c r="IWQ80" s="29"/>
      <c r="IWR80" s="29"/>
      <c r="IWS80" s="29"/>
      <c r="IWT80" s="29"/>
      <c r="IWU80" s="29"/>
      <c r="IWV80" s="29"/>
      <c r="IWW80" s="29"/>
      <c r="IWX80" s="29"/>
      <c r="IWY80" s="29"/>
      <c r="IWZ80" s="29"/>
      <c r="IXA80" s="29"/>
      <c r="IXB80" s="29"/>
      <c r="IXC80" s="29"/>
      <c r="IXD80" s="29"/>
      <c r="IXE80" s="29"/>
      <c r="IXF80" s="29"/>
      <c r="IXG80" s="29"/>
      <c r="IXH80" s="29"/>
      <c r="IXI80" s="29"/>
      <c r="IXJ80" s="29"/>
      <c r="IXK80" s="29"/>
      <c r="IXL80" s="29"/>
      <c r="IXM80" s="29"/>
      <c r="IXN80" s="29"/>
      <c r="IXO80" s="29"/>
      <c r="IXP80" s="29"/>
      <c r="IXQ80" s="29"/>
      <c r="IXR80" s="29"/>
      <c r="IXS80" s="29"/>
      <c r="IXT80" s="29"/>
      <c r="IXU80" s="29"/>
      <c r="IXV80" s="29"/>
      <c r="IXW80" s="29"/>
      <c r="IXX80" s="29"/>
      <c r="IXY80" s="29"/>
      <c r="IXZ80" s="29"/>
      <c r="IYA80" s="29"/>
      <c r="IYB80" s="29"/>
      <c r="IYC80" s="29"/>
      <c r="IYD80" s="29"/>
      <c r="IYE80" s="29"/>
      <c r="IYF80" s="29"/>
      <c r="IYG80" s="29"/>
      <c r="IYH80" s="29"/>
      <c r="IYI80" s="29"/>
      <c r="IYJ80" s="29"/>
      <c r="IYK80" s="29"/>
      <c r="IYL80" s="29"/>
      <c r="IYM80" s="29"/>
      <c r="IYN80" s="29"/>
      <c r="IYO80" s="29"/>
      <c r="IYP80" s="29"/>
      <c r="IYQ80" s="29"/>
      <c r="IYR80" s="29"/>
      <c r="IYS80" s="29"/>
      <c r="IYT80" s="29"/>
      <c r="IYU80" s="29"/>
      <c r="IYV80" s="29"/>
      <c r="IYW80" s="29"/>
      <c r="IYX80" s="29"/>
      <c r="IYY80" s="29"/>
      <c r="IYZ80" s="29"/>
      <c r="IZA80" s="29"/>
      <c r="IZB80" s="29"/>
      <c r="IZC80" s="29"/>
      <c r="IZD80" s="29"/>
      <c r="IZE80" s="29"/>
      <c r="IZF80" s="29"/>
      <c r="IZG80" s="29"/>
      <c r="IZH80" s="29"/>
      <c r="IZI80" s="29"/>
      <c r="IZJ80" s="29"/>
      <c r="IZK80" s="29"/>
      <c r="IZL80" s="29"/>
      <c r="IZM80" s="29"/>
      <c r="IZN80" s="29"/>
      <c r="IZO80" s="29"/>
      <c r="IZP80" s="29"/>
      <c r="IZQ80" s="29"/>
      <c r="IZR80" s="29"/>
      <c r="IZS80" s="29"/>
      <c r="IZT80" s="29"/>
      <c r="IZU80" s="29"/>
      <c r="IZV80" s="29"/>
      <c r="IZW80" s="29"/>
      <c r="IZX80" s="29"/>
      <c r="IZY80" s="29"/>
      <c r="IZZ80" s="29"/>
      <c r="JAA80" s="29"/>
      <c r="JAB80" s="29"/>
      <c r="JAC80" s="29"/>
      <c r="JAD80" s="29"/>
      <c r="JAE80" s="29"/>
      <c r="JAF80" s="29"/>
      <c r="JAG80" s="29"/>
      <c r="JAH80" s="29"/>
      <c r="JAI80" s="29"/>
      <c r="JAJ80" s="29"/>
      <c r="JAK80" s="29"/>
      <c r="JAL80" s="29"/>
      <c r="JAM80" s="29"/>
      <c r="JAN80" s="29"/>
      <c r="JAO80" s="29"/>
      <c r="JAP80" s="29"/>
      <c r="JAQ80" s="29"/>
      <c r="JAR80" s="29"/>
      <c r="JAS80" s="29"/>
      <c r="JAT80" s="29"/>
      <c r="JAU80" s="29"/>
      <c r="JAV80" s="29"/>
      <c r="JAW80" s="29"/>
      <c r="JAX80" s="29"/>
      <c r="JAY80" s="29"/>
      <c r="JAZ80" s="29"/>
      <c r="JBA80" s="29"/>
      <c r="JBB80" s="29"/>
      <c r="JBC80" s="29"/>
      <c r="JBD80" s="29"/>
      <c r="JBE80" s="29"/>
      <c r="JBF80" s="29"/>
      <c r="JBG80" s="29"/>
      <c r="JBH80" s="29"/>
      <c r="JBI80" s="29"/>
      <c r="JBJ80" s="29"/>
      <c r="JBK80" s="29"/>
      <c r="JBL80" s="29"/>
      <c r="JBM80" s="29"/>
      <c r="JBN80" s="29"/>
      <c r="JBO80" s="29"/>
      <c r="JBP80" s="29"/>
      <c r="JBQ80" s="29"/>
      <c r="JBR80" s="29"/>
      <c r="JBS80" s="29"/>
      <c r="JBT80" s="29"/>
      <c r="JBU80" s="29"/>
      <c r="JBV80" s="29"/>
      <c r="JBW80" s="29"/>
      <c r="JBX80" s="29"/>
      <c r="JBY80" s="29"/>
      <c r="JBZ80" s="29"/>
      <c r="JCA80" s="29"/>
      <c r="JCB80" s="29"/>
      <c r="JCC80" s="29"/>
      <c r="JCD80" s="29"/>
      <c r="JCE80" s="29"/>
      <c r="JCF80" s="29"/>
      <c r="JCG80" s="29"/>
      <c r="JCH80" s="29"/>
      <c r="JCI80" s="29"/>
      <c r="JCJ80" s="29"/>
      <c r="JCK80" s="29"/>
      <c r="JCL80" s="29"/>
      <c r="JCM80" s="29"/>
      <c r="JCN80" s="29"/>
      <c r="JCO80" s="29"/>
      <c r="JCP80" s="29"/>
      <c r="JCQ80" s="29"/>
      <c r="JCR80" s="29"/>
      <c r="JCS80" s="29"/>
      <c r="JCT80" s="29"/>
      <c r="JCU80" s="29"/>
      <c r="JCV80" s="29"/>
      <c r="JCW80" s="29"/>
      <c r="JCX80" s="29"/>
      <c r="JCY80" s="29"/>
      <c r="JCZ80" s="29"/>
      <c r="JDA80" s="29"/>
      <c r="JDB80" s="29"/>
      <c r="JDC80" s="29"/>
      <c r="JDD80" s="29"/>
      <c r="JDE80" s="29"/>
      <c r="JDF80" s="29"/>
      <c r="JDG80" s="29"/>
      <c r="JDH80" s="29"/>
      <c r="JDI80" s="29"/>
      <c r="JDJ80" s="29"/>
      <c r="JDK80" s="29"/>
      <c r="JDL80" s="29"/>
      <c r="JDM80" s="29"/>
      <c r="JDN80" s="29"/>
      <c r="JDO80" s="29"/>
      <c r="JDP80" s="29"/>
      <c r="JDQ80" s="29"/>
      <c r="JDR80" s="29"/>
      <c r="JDS80" s="29"/>
      <c r="JDT80" s="29"/>
      <c r="JDU80" s="29"/>
      <c r="JDV80" s="29"/>
      <c r="JDW80" s="29"/>
      <c r="JDX80" s="29"/>
      <c r="JDY80" s="29"/>
      <c r="JDZ80" s="29"/>
      <c r="JEA80" s="29"/>
      <c r="JEB80" s="29"/>
      <c r="JEC80" s="29"/>
      <c r="JED80" s="29"/>
      <c r="JEE80" s="29"/>
      <c r="JEF80" s="29"/>
      <c r="JEG80" s="29"/>
      <c r="JEH80" s="29"/>
      <c r="JEI80" s="29"/>
      <c r="JEJ80" s="29"/>
      <c r="JEK80" s="29"/>
      <c r="JEL80" s="29"/>
      <c r="JEM80" s="29"/>
      <c r="JEN80" s="29"/>
      <c r="JEO80" s="29"/>
      <c r="JEP80" s="29"/>
      <c r="JEQ80" s="29"/>
      <c r="JER80" s="29"/>
      <c r="JES80" s="29"/>
      <c r="JET80" s="29"/>
      <c r="JEU80" s="29"/>
      <c r="JEV80" s="29"/>
      <c r="JEW80" s="29"/>
      <c r="JEX80" s="29"/>
      <c r="JEY80" s="29"/>
      <c r="JEZ80" s="29"/>
      <c r="JFA80" s="29"/>
      <c r="JFB80" s="29"/>
      <c r="JFC80" s="29"/>
      <c r="JFD80" s="29"/>
      <c r="JFE80" s="29"/>
      <c r="JFF80" s="29"/>
      <c r="JFG80" s="29"/>
      <c r="JFH80" s="29"/>
      <c r="JFI80" s="29"/>
      <c r="JFJ80" s="29"/>
      <c r="JFK80" s="29"/>
      <c r="JFL80" s="29"/>
      <c r="JFM80" s="29"/>
      <c r="JFN80" s="29"/>
      <c r="JFO80" s="29"/>
      <c r="JFP80" s="29"/>
      <c r="JFQ80" s="29"/>
      <c r="JFR80" s="29"/>
      <c r="JFS80" s="29"/>
      <c r="JFT80" s="29"/>
      <c r="JFU80" s="29"/>
      <c r="JFV80" s="29"/>
      <c r="JFW80" s="29"/>
      <c r="JFX80" s="29"/>
      <c r="JFY80" s="29"/>
      <c r="JFZ80" s="29"/>
      <c r="JGA80" s="29"/>
      <c r="JGB80" s="29"/>
      <c r="JGC80" s="29"/>
      <c r="JGD80" s="29"/>
      <c r="JGE80" s="29"/>
      <c r="JGF80" s="29"/>
      <c r="JGG80" s="29"/>
      <c r="JGH80" s="29"/>
      <c r="JGI80" s="29"/>
      <c r="JGJ80" s="29"/>
      <c r="JGK80" s="29"/>
      <c r="JGL80" s="29"/>
      <c r="JGM80" s="29"/>
      <c r="JGN80" s="29"/>
      <c r="JGO80" s="29"/>
      <c r="JGP80" s="29"/>
      <c r="JGQ80" s="29"/>
      <c r="JGR80" s="29"/>
      <c r="JGS80" s="29"/>
      <c r="JGT80" s="29"/>
      <c r="JGU80" s="29"/>
      <c r="JGV80" s="29"/>
      <c r="JGW80" s="29"/>
      <c r="JGX80" s="29"/>
      <c r="JGY80" s="29"/>
      <c r="JGZ80" s="29"/>
      <c r="JHA80" s="29"/>
      <c r="JHB80" s="29"/>
      <c r="JHC80" s="29"/>
      <c r="JHD80" s="29"/>
      <c r="JHE80" s="29"/>
      <c r="JHF80" s="29"/>
      <c r="JHG80" s="29"/>
      <c r="JHH80" s="29"/>
      <c r="JHI80" s="29"/>
      <c r="JHJ80" s="29"/>
      <c r="JHK80" s="29"/>
      <c r="JHL80" s="29"/>
      <c r="JHM80" s="29"/>
      <c r="JHN80" s="29"/>
      <c r="JHO80" s="29"/>
      <c r="JHP80" s="29"/>
      <c r="JHQ80" s="29"/>
      <c r="JHR80" s="29"/>
      <c r="JHS80" s="29"/>
      <c r="JHT80" s="29"/>
      <c r="JHU80" s="29"/>
      <c r="JHV80" s="29"/>
      <c r="JHW80" s="29"/>
      <c r="JHX80" s="29"/>
      <c r="JHY80" s="29"/>
      <c r="JHZ80" s="29"/>
      <c r="JIA80" s="29"/>
      <c r="JIB80" s="29"/>
      <c r="JIC80" s="29"/>
      <c r="JID80" s="29"/>
      <c r="JIE80" s="29"/>
      <c r="JIF80" s="29"/>
      <c r="JIG80" s="29"/>
      <c r="JIH80" s="29"/>
      <c r="JII80" s="29"/>
      <c r="JIJ80" s="29"/>
      <c r="JIK80" s="29"/>
      <c r="JIL80" s="29"/>
      <c r="JIM80" s="29"/>
      <c r="JIN80" s="29"/>
      <c r="JIO80" s="29"/>
      <c r="JIP80" s="29"/>
      <c r="JIQ80" s="29"/>
      <c r="JIR80" s="29"/>
      <c r="JIS80" s="29"/>
      <c r="JIT80" s="29"/>
      <c r="JIU80" s="29"/>
      <c r="JIV80" s="29"/>
      <c r="JIW80" s="29"/>
      <c r="JIX80" s="29"/>
      <c r="JIY80" s="29"/>
      <c r="JIZ80" s="29"/>
      <c r="JJA80" s="29"/>
      <c r="JJB80" s="29"/>
      <c r="JJC80" s="29"/>
      <c r="JJD80" s="29"/>
      <c r="JJE80" s="29"/>
      <c r="JJF80" s="29"/>
      <c r="JJG80" s="29"/>
      <c r="JJH80" s="29"/>
      <c r="JJI80" s="29"/>
      <c r="JJJ80" s="29"/>
      <c r="JJK80" s="29"/>
      <c r="JJL80" s="29"/>
      <c r="JJM80" s="29"/>
      <c r="JJN80" s="29"/>
      <c r="JJO80" s="29"/>
      <c r="JJP80" s="29"/>
      <c r="JJQ80" s="29"/>
      <c r="JJR80" s="29"/>
      <c r="JJS80" s="29"/>
      <c r="JJT80" s="29"/>
      <c r="JJU80" s="29"/>
      <c r="JJV80" s="29"/>
      <c r="JJW80" s="29"/>
      <c r="JJX80" s="29"/>
      <c r="JJY80" s="29"/>
      <c r="JJZ80" s="29"/>
      <c r="JKA80" s="29"/>
      <c r="JKB80" s="29"/>
      <c r="JKC80" s="29"/>
      <c r="JKD80" s="29"/>
      <c r="JKE80" s="29"/>
      <c r="JKF80" s="29"/>
      <c r="JKG80" s="29"/>
      <c r="JKH80" s="29"/>
      <c r="JKI80" s="29"/>
      <c r="JKJ80" s="29"/>
      <c r="JKK80" s="29"/>
      <c r="JKL80" s="29"/>
      <c r="JKM80" s="29"/>
      <c r="JKN80" s="29"/>
      <c r="JKO80" s="29"/>
      <c r="JKP80" s="29"/>
      <c r="JKQ80" s="29"/>
      <c r="JKR80" s="29"/>
      <c r="JKS80" s="29"/>
      <c r="JKT80" s="29"/>
      <c r="JKU80" s="29"/>
      <c r="JKV80" s="29"/>
      <c r="JKW80" s="29"/>
      <c r="JKX80" s="29"/>
      <c r="JKY80" s="29"/>
      <c r="JKZ80" s="29"/>
      <c r="JLA80" s="29"/>
      <c r="JLB80" s="29"/>
      <c r="JLC80" s="29"/>
      <c r="JLD80" s="29"/>
      <c r="JLE80" s="29"/>
      <c r="JLF80" s="29"/>
      <c r="JLG80" s="29"/>
      <c r="JLH80" s="29"/>
      <c r="JLI80" s="29"/>
      <c r="JLJ80" s="29"/>
      <c r="JLK80" s="29"/>
      <c r="JLL80" s="29"/>
      <c r="JLM80" s="29"/>
      <c r="JLN80" s="29"/>
      <c r="JLO80" s="29"/>
      <c r="JLP80" s="29"/>
      <c r="JLQ80" s="29"/>
      <c r="JLR80" s="29"/>
      <c r="JLS80" s="29"/>
      <c r="JLT80" s="29"/>
      <c r="JLU80" s="29"/>
      <c r="JLV80" s="29"/>
      <c r="JLW80" s="29"/>
      <c r="JLX80" s="29"/>
      <c r="JLY80" s="29"/>
      <c r="JLZ80" s="29"/>
      <c r="JMA80" s="29"/>
      <c r="JMB80" s="29"/>
      <c r="JMC80" s="29"/>
      <c r="JMD80" s="29"/>
      <c r="JME80" s="29"/>
      <c r="JMF80" s="29"/>
      <c r="JMG80" s="29"/>
      <c r="JMH80" s="29"/>
      <c r="JMI80" s="29"/>
      <c r="JMJ80" s="29"/>
      <c r="JMK80" s="29"/>
      <c r="JML80" s="29"/>
      <c r="JMM80" s="29"/>
      <c r="JMN80" s="29"/>
      <c r="JMO80" s="29"/>
      <c r="JMP80" s="29"/>
      <c r="JMQ80" s="29"/>
      <c r="JMR80" s="29"/>
      <c r="JMS80" s="29"/>
      <c r="JMT80" s="29"/>
      <c r="JMU80" s="29"/>
      <c r="JMV80" s="29"/>
      <c r="JMW80" s="29"/>
      <c r="JMX80" s="29"/>
      <c r="JMY80" s="29"/>
      <c r="JMZ80" s="29"/>
      <c r="JNA80" s="29"/>
      <c r="JNB80" s="29"/>
      <c r="JNC80" s="29"/>
      <c r="JND80" s="29"/>
      <c r="JNE80" s="29"/>
      <c r="JNF80" s="29"/>
      <c r="JNG80" s="29"/>
      <c r="JNH80" s="29"/>
      <c r="JNI80" s="29"/>
      <c r="JNJ80" s="29"/>
      <c r="JNK80" s="29"/>
      <c r="JNL80" s="29"/>
      <c r="JNM80" s="29"/>
      <c r="JNN80" s="29"/>
      <c r="JNO80" s="29"/>
      <c r="JNP80" s="29"/>
      <c r="JNQ80" s="29"/>
      <c r="JNR80" s="29"/>
      <c r="JNS80" s="29"/>
      <c r="JNT80" s="29"/>
      <c r="JNU80" s="29"/>
      <c r="JNV80" s="29"/>
      <c r="JNW80" s="29"/>
      <c r="JNX80" s="29"/>
      <c r="JNY80" s="29"/>
      <c r="JNZ80" s="29"/>
      <c r="JOA80" s="29"/>
      <c r="JOB80" s="29"/>
      <c r="JOC80" s="29"/>
      <c r="JOD80" s="29"/>
      <c r="JOE80" s="29"/>
      <c r="JOF80" s="29"/>
      <c r="JOG80" s="29"/>
      <c r="JOH80" s="29"/>
      <c r="JOI80" s="29"/>
      <c r="JOJ80" s="29"/>
      <c r="JOK80" s="29"/>
      <c r="JOL80" s="29"/>
      <c r="JOM80" s="29"/>
      <c r="JON80" s="29"/>
      <c r="JOO80" s="29"/>
      <c r="JOP80" s="29"/>
      <c r="JOQ80" s="29"/>
      <c r="JOR80" s="29"/>
      <c r="JOS80" s="29"/>
      <c r="JOT80" s="29"/>
      <c r="JOU80" s="29"/>
      <c r="JOV80" s="29"/>
      <c r="JOW80" s="29"/>
      <c r="JOX80" s="29"/>
      <c r="JOY80" s="29"/>
      <c r="JOZ80" s="29"/>
      <c r="JPA80" s="29"/>
      <c r="JPB80" s="29"/>
      <c r="JPC80" s="29"/>
      <c r="JPD80" s="29"/>
      <c r="JPE80" s="29"/>
      <c r="JPF80" s="29"/>
      <c r="JPG80" s="29"/>
      <c r="JPH80" s="29"/>
      <c r="JPI80" s="29"/>
      <c r="JPJ80" s="29"/>
      <c r="JPK80" s="29"/>
      <c r="JPL80" s="29"/>
      <c r="JPM80" s="29"/>
      <c r="JPN80" s="29"/>
      <c r="JPO80" s="29"/>
      <c r="JPP80" s="29"/>
      <c r="JPQ80" s="29"/>
      <c r="JPR80" s="29"/>
      <c r="JPS80" s="29"/>
      <c r="JPT80" s="29"/>
      <c r="JPU80" s="29"/>
      <c r="JPV80" s="29"/>
      <c r="JPW80" s="29"/>
      <c r="JPX80" s="29"/>
      <c r="JPY80" s="29"/>
      <c r="JPZ80" s="29"/>
      <c r="JQA80" s="29"/>
      <c r="JQB80" s="29"/>
      <c r="JQC80" s="29"/>
      <c r="JQD80" s="29"/>
      <c r="JQE80" s="29"/>
      <c r="JQF80" s="29"/>
      <c r="JQG80" s="29"/>
      <c r="JQH80" s="29"/>
      <c r="JQI80" s="29"/>
      <c r="JQJ80" s="29"/>
      <c r="JQK80" s="29"/>
      <c r="JQL80" s="29"/>
      <c r="JQM80" s="29"/>
      <c r="JQN80" s="29"/>
      <c r="JQO80" s="29"/>
      <c r="JQP80" s="29"/>
      <c r="JQQ80" s="29"/>
      <c r="JQR80" s="29"/>
      <c r="JQS80" s="29"/>
      <c r="JQT80" s="29"/>
      <c r="JQU80" s="29"/>
      <c r="JQV80" s="29"/>
      <c r="JQW80" s="29"/>
      <c r="JQX80" s="29"/>
      <c r="JQY80" s="29"/>
      <c r="JQZ80" s="29"/>
      <c r="JRA80" s="29"/>
      <c r="JRB80" s="29"/>
      <c r="JRC80" s="29"/>
      <c r="JRD80" s="29"/>
      <c r="JRE80" s="29"/>
      <c r="JRF80" s="29"/>
      <c r="JRG80" s="29"/>
      <c r="JRH80" s="29"/>
      <c r="JRI80" s="29"/>
      <c r="JRJ80" s="29"/>
      <c r="JRK80" s="29"/>
      <c r="JRL80" s="29"/>
      <c r="JRM80" s="29"/>
      <c r="JRN80" s="29"/>
      <c r="JRO80" s="29"/>
      <c r="JRP80" s="29"/>
      <c r="JRQ80" s="29"/>
      <c r="JRR80" s="29"/>
      <c r="JRS80" s="29"/>
      <c r="JRT80" s="29"/>
      <c r="JRU80" s="29"/>
      <c r="JRV80" s="29"/>
      <c r="JRW80" s="29"/>
      <c r="JRX80" s="29"/>
      <c r="JRY80" s="29"/>
      <c r="JRZ80" s="29"/>
      <c r="JSA80" s="29"/>
      <c r="JSB80" s="29"/>
      <c r="JSC80" s="29"/>
      <c r="JSD80" s="29"/>
      <c r="JSE80" s="29"/>
      <c r="JSF80" s="29"/>
      <c r="JSG80" s="29"/>
      <c r="JSH80" s="29"/>
      <c r="JSI80" s="29"/>
      <c r="JSJ80" s="29"/>
      <c r="JSK80" s="29"/>
      <c r="JSL80" s="29"/>
      <c r="JSM80" s="29"/>
      <c r="JSN80" s="29"/>
      <c r="JSO80" s="29"/>
      <c r="JSP80" s="29"/>
      <c r="JSQ80" s="29"/>
      <c r="JSR80" s="29"/>
      <c r="JSS80" s="29"/>
      <c r="JST80" s="29"/>
      <c r="JSU80" s="29"/>
      <c r="JSV80" s="29"/>
      <c r="JSW80" s="29"/>
      <c r="JSX80" s="29"/>
      <c r="JSY80" s="29"/>
      <c r="JSZ80" s="29"/>
      <c r="JTA80" s="29"/>
      <c r="JTB80" s="29"/>
      <c r="JTC80" s="29"/>
      <c r="JTD80" s="29"/>
      <c r="JTE80" s="29"/>
      <c r="JTF80" s="29"/>
      <c r="JTG80" s="29"/>
      <c r="JTH80" s="29"/>
      <c r="JTI80" s="29"/>
      <c r="JTJ80" s="29"/>
      <c r="JTK80" s="29"/>
      <c r="JTL80" s="29"/>
      <c r="JTM80" s="29"/>
      <c r="JTN80" s="29"/>
      <c r="JTO80" s="29"/>
      <c r="JTP80" s="29"/>
      <c r="JTQ80" s="29"/>
      <c r="JTR80" s="29"/>
      <c r="JTS80" s="29"/>
      <c r="JTT80" s="29"/>
      <c r="JTU80" s="29"/>
      <c r="JTV80" s="29"/>
      <c r="JTW80" s="29"/>
      <c r="JTX80" s="29"/>
      <c r="JTY80" s="29"/>
      <c r="JTZ80" s="29"/>
      <c r="JUA80" s="29"/>
      <c r="JUB80" s="29"/>
      <c r="JUC80" s="29"/>
      <c r="JUD80" s="29"/>
      <c r="JUE80" s="29"/>
      <c r="JUF80" s="29"/>
      <c r="JUG80" s="29"/>
      <c r="JUH80" s="29"/>
      <c r="JUI80" s="29"/>
      <c r="JUJ80" s="29"/>
      <c r="JUK80" s="29"/>
      <c r="JUL80" s="29"/>
      <c r="JUM80" s="29"/>
      <c r="JUN80" s="29"/>
      <c r="JUO80" s="29"/>
      <c r="JUP80" s="29"/>
      <c r="JUQ80" s="29"/>
      <c r="JUR80" s="29"/>
      <c r="JUS80" s="29"/>
      <c r="JUT80" s="29"/>
      <c r="JUU80" s="29"/>
      <c r="JUV80" s="29"/>
      <c r="JUW80" s="29"/>
      <c r="JUX80" s="29"/>
      <c r="JUY80" s="29"/>
      <c r="JUZ80" s="29"/>
      <c r="JVA80" s="29"/>
      <c r="JVB80" s="29"/>
      <c r="JVC80" s="29"/>
      <c r="JVD80" s="29"/>
      <c r="JVE80" s="29"/>
      <c r="JVF80" s="29"/>
      <c r="JVG80" s="29"/>
      <c r="JVH80" s="29"/>
      <c r="JVI80" s="29"/>
      <c r="JVJ80" s="29"/>
      <c r="JVK80" s="29"/>
      <c r="JVL80" s="29"/>
      <c r="JVM80" s="29"/>
      <c r="JVN80" s="29"/>
      <c r="JVO80" s="29"/>
      <c r="JVP80" s="29"/>
      <c r="JVQ80" s="29"/>
      <c r="JVR80" s="29"/>
      <c r="JVS80" s="29"/>
      <c r="JVT80" s="29"/>
      <c r="JVU80" s="29"/>
      <c r="JVV80" s="29"/>
      <c r="JVW80" s="29"/>
      <c r="JVX80" s="29"/>
      <c r="JVY80" s="29"/>
      <c r="JVZ80" s="29"/>
      <c r="JWA80" s="29"/>
      <c r="JWB80" s="29"/>
      <c r="JWC80" s="29"/>
      <c r="JWD80" s="29"/>
      <c r="JWE80" s="29"/>
      <c r="JWF80" s="29"/>
      <c r="JWG80" s="29"/>
      <c r="JWH80" s="29"/>
      <c r="JWI80" s="29"/>
      <c r="JWJ80" s="29"/>
      <c r="JWK80" s="29"/>
      <c r="JWL80" s="29"/>
      <c r="JWM80" s="29"/>
      <c r="JWN80" s="29"/>
      <c r="JWO80" s="29"/>
      <c r="JWP80" s="29"/>
      <c r="JWQ80" s="29"/>
      <c r="JWR80" s="29"/>
      <c r="JWS80" s="29"/>
      <c r="JWT80" s="29"/>
      <c r="JWU80" s="29"/>
      <c r="JWV80" s="29"/>
      <c r="JWW80" s="29"/>
      <c r="JWX80" s="29"/>
      <c r="JWY80" s="29"/>
      <c r="JWZ80" s="29"/>
      <c r="JXA80" s="29"/>
      <c r="JXB80" s="29"/>
      <c r="JXC80" s="29"/>
      <c r="JXD80" s="29"/>
      <c r="JXE80" s="29"/>
      <c r="JXF80" s="29"/>
      <c r="JXG80" s="29"/>
      <c r="JXH80" s="29"/>
      <c r="JXI80" s="29"/>
      <c r="JXJ80" s="29"/>
      <c r="JXK80" s="29"/>
      <c r="JXL80" s="29"/>
      <c r="JXM80" s="29"/>
      <c r="JXN80" s="29"/>
      <c r="JXO80" s="29"/>
      <c r="JXP80" s="29"/>
      <c r="JXQ80" s="29"/>
      <c r="JXR80" s="29"/>
      <c r="JXS80" s="29"/>
      <c r="JXT80" s="29"/>
      <c r="JXU80" s="29"/>
      <c r="JXV80" s="29"/>
      <c r="JXW80" s="29"/>
      <c r="JXX80" s="29"/>
      <c r="JXY80" s="29"/>
      <c r="JXZ80" s="29"/>
      <c r="JYA80" s="29"/>
      <c r="JYB80" s="29"/>
      <c r="JYC80" s="29"/>
      <c r="JYD80" s="29"/>
      <c r="JYE80" s="29"/>
      <c r="JYF80" s="29"/>
      <c r="JYG80" s="29"/>
      <c r="JYH80" s="29"/>
      <c r="JYI80" s="29"/>
      <c r="JYJ80" s="29"/>
      <c r="JYK80" s="29"/>
      <c r="JYL80" s="29"/>
      <c r="JYM80" s="29"/>
      <c r="JYN80" s="29"/>
      <c r="JYO80" s="29"/>
      <c r="JYP80" s="29"/>
      <c r="JYQ80" s="29"/>
      <c r="JYR80" s="29"/>
      <c r="JYS80" s="29"/>
      <c r="JYT80" s="29"/>
      <c r="JYU80" s="29"/>
      <c r="JYV80" s="29"/>
      <c r="JYW80" s="29"/>
      <c r="JYX80" s="29"/>
      <c r="JYY80" s="29"/>
      <c r="JYZ80" s="29"/>
      <c r="JZA80" s="29"/>
      <c r="JZB80" s="29"/>
      <c r="JZC80" s="29"/>
      <c r="JZD80" s="29"/>
      <c r="JZE80" s="29"/>
      <c r="JZF80" s="29"/>
      <c r="JZG80" s="29"/>
      <c r="JZH80" s="29"/>
      <c r="JZI80" s="29"/>
      <c r="JZJ80" s="29"/>
      <c r="JZK80" s="29"/>
      <c r="JZL80" s="29"/>
      <c r="JZM80" s="29"/>
      <c r="JZN80" s="29"/>
      <c r="JZO80" s="29"/>
      <c r="JZP80" s="29"/>
      <c r="JZQ80" s="29"/>
      <c r="JZR80" s="29"/>
      <c r="JZS80" s="29"/>
      <c r="JZT80" s="29"/>
      <c r="JZU80" s="29"/>
      <c r="JZV80" s="29"/>
      <c r="JZW80" s="29"/>
      <c r="JZX80" s="29"/>
      <c r="JZY80" s="29"/>
      <c r="JZZ80" s="29"/>
      <c r="KAA80" s="29"/>
      <c r="KAB80" s="29"/>
      <c r="KAC80" s="29"/>
      <c r="KAD80" s="29"/>
      <c r="KAE80" s="29"/>
      <c r="KAF80" s="29"/>
      <c r="KAG80" s="29"/>
      <c r="KAH80" s="29"/>
      <c r="KAI80" s="29"/>
      <c r="KAJ80" s="29"/>
      <c r="KAK80" s="29"/>
      <c r="KAL80" s="29"/>
      <c r="KAM80" s="29"/>
      <c r="KAN80" s="29"/>
      <c r="KAO80" s="29"/>
      <c r="KAP80" s="29"/>
      <c r="KAQ80" s="29"/>
      <c r="KAR80" s="29"/>
      <c r="KAS80" s="29"/>
      <c r="KAT80" s="29"/>
      <c r="KAU80" s="29"/>
      <c r="KAV80" s="29"/>
      <c r="KAW80" s="29"/>
      <c r="KAX80" s="29"/>
      <c r="KAY80" s="29"/>
      <c r="KAZ80" s="29"/>
      <c r="KBA80" s="29"/>
      <c r="KBB80" s="29"/>
      <c r="KBC80" s="29"/>
      <c r="KBD80" s="29"/>
      <c r="KBE80" s="29"/>
      <c r="KBF80" s="29"/>
      <c r="KBG80" s="29"/>
      <c r="KBH80" s="29"/>
      <c r="KBI80" s="29"/>
      <c r="KBJ80" s="29"/>
      <c r="KBK80" s="29"/>
      <c r="KBL80" s="29"/>
      <c r="KBM80" s="29"/>
      <c r="KBN80" s="29"/>
      <c r="KBO80" s="29"/>
      <c r="KBP80" s="29"/>
      <c r="KBQ80" s="29"/>
      <c r="KBR80" s="29"/>
      <c r="KBS80" s="29"/>
      <c r="KBT80" s="29"/>
      <c r="KBU80" s="29"/>
      <c r="KBV80" s="29"/>
      <c r="KBW80" s="29"/>
      <c r="KBX80" s="29"/>
      <c r="KBY80" s="29"/>
      <c r="KBZ80" s="29"/>
      <c r="KCA80" s="29"/>
      <c r="KCB80" s="29"/>
      <c r="KCC80" s="29"/>
      <c r="KCD80" s="29"/>
      <c r="KCE80" s="29"/>
      <c r="KCF80" s="29"/>
      <c r="KCG80" s="29"/>
      <c r="KCH80" s="29"/>
      <c r="KCI80" s="29"/>
      <c r="KCJ80" s="29"/>
      <c r="KCK80" s="29"/>
      <c r="KCL80" s="29"/>
      <c r="KCM80" s="29"/>
      <c r="KCN80" s="29"/>
      <c r="KCO80" s="29"/>
      <c r="KCP80" s="29"/>
      <c r="KCQ80" s="29"/>
      <c r="KCR80" s="29"/>
      <c r="KCS80" s="29"/>
      <c r="KCT80" s="29"/>
      <c r="KCU80" s="29"/>
      <c r="KCV80" s="29"/>
      <c r="KCW80" s="29"/>
      <c r="KCX80" s="29"/>
      <c r="KCY80" s="29"/>
      <c r="KCZ80" s="29"/>
      <c r="KDA80" s="29"/>
      <c r="KDB80" s="29"/>
      <c r="KDC80" s="29"/>
      <c r="KDD80" s="29"/>
      <c r="KDE80" s="29"/>
      <c r="KDF80" s="29"/>
      <c r="KDG80" s="29"/>
      <c r="KDH80" s="29"/>
      <c r="KDI80" s="29"/>
      <c r="KDJ80" s="29"/>
      <c r="KDK80" s="29"/>
      <c r="KDL80" s="29"/>
      <c r="KDM80" s="29"/>
      <c r="KDN80" s="29"/>
      <c r="KDO80" s="29"/>
      <c r="KDP80" s="29"/>
      <c r="KDQ80" s="29"/>
      <c r="KDR80" s="29"/>
      <c r="KDS80" s="29"/>
      <c r="KDT80" s="29"/>
      <c r="KDU80" s="29"/>
      <c r="KDV80" s="29"/>
      <c r="KDW80" s="29"/>
      <c r="KDX80" s="29"/>
      <c r="KDY80" s="29"/>
      <c r="KDZ80" s="29"/>
      <c r="KEA80" s="29"/>
      <c r="KEB80" s="29"/>
      <c r="KEC80" s="29"/>
      <c r="KED80" s="29"/>
      <c r="KEE80" s="29"/>
      <c r="KEF80" s="29"/>
      <c r="KEG80" s="29"/>
      <c r="KEH80" s="29"/>
      <c r="KEI80" s="29"/>
      <c r="KEJ80" s="29"/>
      <c r="KEK80" s="29"/>
      <c r="KEL80" s="29"/>
      <c r="KEM80" s="29"/>
      <c r="KEN80" s="29"/>
      <c r="KEO80" s="29"/>
      <c r="KEP80" s="29"/>
      <c r="KEQ80" s="29"/>
      <c r="KER80" s="29"/>
      <c r="KES80" s="29"/>
      <c r="KET80" s="29"/>
      <c r="KEU80" s="29"/>
      <c r="KEV80" s="29"/>
      <c r="KEW80" s="29"/>
      <c r="KEX80" s="29"/>
      <c r="KEY80" s="29"/>
      <c r="KEZ80" s="29"/>
      <c r="KFA80" s="29"/>
      <c r="KFB80" s="29"/>
      <c r="KFC80" s="29"/>
      <c r="KFD80" s="29"/>
      <c r="KFE80" s="29"/>
      <c r="KFF80" s="29"/>
      <c r="KFG80" s="29"/>
      <c r="KFH80" s="29"/>
      <c r="KFI80" s="29"/>
      <c r="KFJ80" s="29"/>
      <c r="KFK80" s="29"/>
      <c r="KFL80" s="29"/>
      <c r="KFM80" s="29"/>
      <c r="KFN80" s="29"/>
      <c r="KFO80" s="29"/>
      <c r="KFP80" s="29"/>
      <c r="KFQ80" s="29"/>
      <c r="KFR80" s="29"/>
      <c r="KFS80" s="29"/>
      <c r="KFT80" s="29"/>
      <c r="KFU80" s="29"/>
      <c r="KFV80" s="29"/>
      <c r="KFW80" s="29"/>
      <c r="KFX80" s="29"/>
      <c r="KFY80" s="29"/>
      <c r="KFZ80" s="29"/>
      <c r="KGA80" s="29"/>
      <c r="KGB80" s="29"/>
      <c r="KGC80" s="29"/>
      <c r="KGD80" s="29"/>
      <c r="KGE80" s="29"/>
      <c r="KGF80" s="29"/>
      <c r="KGG80" s="29"/>
      <c r="KGH80" s="29"/>
      <c r="KGI80" s="29"/>
      <c r="KGJ80" s="29"/>
      <c r="KGK80" s="29"/>
      <c r="KGL80" s="29"/>
      <c r="KGM80" s="29"/>
      <c r="KGN80" s="29"/>
      <c r="KGO80" s="29"/>
      <c r="KGP80" s="29"/>
      <c r="KGQ80" s="29"/>
      <c r="KGR80" s="29"/>
      <c r="KGS80" s="29"/>
      <c r="KGT80" s="29"/>
      <c r="KGU80" s="29"/>
      <c r="KGV80" s="29"/>
      <c r="KGW80" s="29"/>
      <c r="KGX80" s="29"/>
      <c r="KGY80" s="29"/>
      <c r="KGZ80" s="29"/>
      <c r="KHA80" s="29"/>
      <c r="KHB80" s="29"/>
      <c r="KHC80" s="29"/>
      <c r="KHD80" s="29"/>
      <c r="KHE80" s="29"/>
      <c r="KHF80" s="29"/>
      <c r="KHG80" s="29"/>
      <c r="KHH80" s="29"/>
      <c r="KHI80" s="29"/>
      <c r="KHJ80" s="29"/>
      <c r="KHK80" s="29"/>
      <c r="KHL80" s="29"/>
      <c r="KHM80" s="29"/>
      <c r="KHN80" s="29"/>
      <c r="KHO80" s="29"/>
      <c r="KHP80" s="29"/>
      <c r="KHQ80" s="29"/>
      <c r="KHR80" s="29"/>
      <c r="KHS80" s="29"/>
      <c r="KHT80" s="29"/>
      <c r="KHU80" s="29"/>
      <c r="KHV80" s="29"/>
      <c r="KHW80" s="29"/>
      <c r="KHX80" s="29"/>
      <c r="KHY80" s="29"/>
      <c r="KHZ80" s="29"/>
      <c r="KIA80" s="29"/>
      <c r="KIB80" s="29"/>
      <c r="KIC80" s="29"/>
      <c r="KID80" s="29"/>
      <c r="KIE80" s="29"/>
      <c r="KIF80" s="29"/>
      <c r="KIG80" s="29"/>
      <c r="KIH80" s="29"/>
      <c r="KII80" s="29"/>
      <c r="KIJ80" s="29"/>
      <c r="KIK80" s="29"/>
      <c r="KIL80" s="29"/>
      <c r="KIM80" s="29"/>
      <c r="KIN80" s="29"/>
      <c r="KIO80" s="29"/>
      <c r="KIP80" s="29"/>
      <c r="KIQ80" s="29"/>
      <c r="KIR80" s="29"/>
      <c r="KIS80" s="29"/>
      <c r="KIT80" s="29"/>
      <c r="KIU80" s="29"/>
      <c r="KIV80" s="29"/>
      <c r="KIW80" s="29"/>
      <c r="KIX80" s="29"/>
      <c r="KIY80" s="29"/>
      <c r="KIZ80" s="29"/>
      <c r="KJA80" s="29"/>
      <c r="KJB80" s="29"/>
      <c r="KJC80" s="29"/>
      <c r="KJD80" s="29"/>
      <c r="KJE80" s="29"/>
      <c r="KJF80" s="29"/>
      <c r="KJG80" s="29"/>
      <c r="KJH80" s="29"/>
      <c r="KJI80" s="29"/>
      <c r="KJJ80" s="29"/>
      <c r="KJK80" s="29"/>
      <c r="KJL80" s="29"/>
      <c r="KJM80" s="29"/>
      <c r="KJN80" s="29"/>
      <c r="KJO80" s="29"/>
      <c r="KJP80" s="29"/>
      <c r="KJQ80" s="29"/>
      <c r="KJR80" s="29"/>
      <c r="KJS80" s="29"/>
      <c r="KJT80" s="29"/>
      <c r="KJU80" s="29"/>
      <c r="KJV80" s="29"/>
      <c r="KJW80" s="29"/>
      <c r="KJX80" s="29"/>
      <c r="KJY80" s="29"/>
      <c r="KJZ80" s="29"/>
      <c r="KKA80" s="29"/>
      <c r="KKB80" s="29"/>
      <c r="KKC80" s="29"/>
      <c r="KKD80" s="29"/>
      <c r="KKE80" s="29"/>
      <c r="KKF80" s="29"/>
      <c r="KKG80" s="29"/>
      <c r="KKH80" s="29"/>
      <c r="KKI80" s="29"/>
      <c r="KKJ80" s="29"/>
      <c r="KKK80" s="29"/>
      <c r="KKL80" s="29"/>
      <c r="KKM80" s="29"/>
      <c r="KKN80" s="29"/>
      <c r="KKO80" s="29"/>
      <c r="KKP80" s="29"/>
      <c r="KKQ80" s="29"/>
      <c r="KKR80" s="29"/>
      <c r="KKS80" s="29"/>
      <c r="KKT80" s="29"/>
      <c r="KKU80" s="29"/>
      <c r="KKV80" s="29"/>
      <c r="KKW80" s="29"/>
      <c r="KKX80" s="29"/>
      <c r="KKY80" s="29"/>
      <c r="KKZ80" s="29"/>
      <c r="KLA80" s="29"/>
      <c r="KLB80" s="29"/>
      <c r="KLC80" s="29"/>
      <c r="KLD80" s="29"/>
      <c r="KLE80" s="29"/>
      <c r="KLF80" s="29"/>
      <c r="KLG80" s="29"/>
      <c r="KLH80" s="29"/>
      <c r="KLI80" s="29"/>
      <c r="KLJ80" s="29"/>
      <c r="KLK80" s="29"/>
      <c r="KLL80" s="29"/>
      <c r="KLM80" s="29"/>
      <c r="KLN80" s="29"/>
      <c r="KLO80" s="29"/>
      <c r="KLP80" s="29"/>
      <c r="KLQ80" s="29"/>
      <c r="KLR80" s="29"/>
      <c r="KLS80" s="29"/>
      <c r="KLT80" s="29"/>
      <c r="KLU80" s="29"/>
      <c r="KLV80" s="29"/>
      <c r="KLW80" s="29"/>
      <c r="KLX80" s="29"/>
      <c r="KLY80" s="29"/>
      <c r="KLZ80" s="29"/>
      <c r="KMA80" s="29"/>
      <c r="KMB80" s="29"/>
      <c r="KMC80" s="29"/>
      <c r="KMD80" s="29"/>
      <c r="KME80" s="29"/>
      <c r="KMF80" s="29"/>
      <c r="KMG80" s="29"/>
      <c r="KMH80" s="29"/>
      <c r="KMI80" s="29"/>
      <c r="KMJ80" s="29"/>
      <c r="KMK80" s="29"/>
      <c r="KML80" s="29"/>
      <c r="KMM80" s="29"/>
      <c r="KMN80" s="29"/>
      <c r="KMO80" s="29"/>
      <c r="KMP80" s="29"/>
      <c r="KMQ80" s="29"/>
      <c r="KMR80" s="29"/>
      <c r="KMS80" s="29"/>
      <c r="KMT80" s="29"/>
      <c r="KMU80" s="29"/>
      <c r="KMV80" s="29"/>
      <c r="KMW80" s="29"/>
      <c r="KMX80" s="29"/>
      <c r="KMY80" s="29"/>
      <c r="KMZ80" s="29"/>
      <c r="KNA80" s="29"/>
      <c r="KNB80" s="29"/>
      <c r="KNC80" s="29"/>
      <c r="KND80" s="29"/>
      <c r="KNE80" s="29"/>
      <c r="KNF80" s="29"/>
      <c r="KNG80" s="29"/>
      <c r="KNH80" s="29"/>
      <c r="KNI80" s="29"/>
      <c r="KNJ80" s="29"/>
      <c r="KNK80" s="29"/>
      <c r="KNL80" s="29"/>
      <c r="KNM80" s="29"/>
      <c r="KNN80" s="29"/>
      <c r="KNO80" s="29"/>
      <c r="KNP80" s="29"/>
      <c r="KNQ80" s="29"/>
      <c r="KNR80" s="29"/>
      <c r="KNS80" s="29"/>
      <c r="KNT80" s="29"/>
      <c r="KNU80" s="29"/>
      <c r="KNV80" s="29"/>
      <c r="KNW80" s="29"/>
      <c r="KNX80" s="29"/>
      <c r="KNY80" s="29"/>
      <c r="KNZ80" s="29"/>
      <c r="KOA80" s="29"/>
      <c r="KOB80" s="29"/>
      <c r="KOC80" s="29"/>
      <c r="KOD80" s="29"/>
      <c r="KOE80" s="29"/>
      <c r="KOF80" s="29"/>
      <c r="KOG80" s="29"/>
      <c r="KOH80" s="29"/>
      <c r="KOI80" s="29"/>
      <c r="KOJ80" s="29"/>
      <c r="KOK80" s="29"/>
      <c r="KOL80" s="29"/>
      <c r="KOM80" s="29"/>
      <c r="KON80" s="29"/>
      <c r="KOO80" s="29"/>
      <c r="KOP80" s="29"/>
      <c r="KOQ80" s="29"/>
      <c r="KOR80" s="29"/>
      <c r="KOS80" s="29"/>
      <c r="KOT80" s="29"/>
      <c r="KOU80" s="29"/>
      <c r="KOV80" s="29"/>
      <c r="KOW80" s="29"/>
      <c r="KOX80" s="29"/>
      <c r="KOY80" s="29"/>
      <c r="KOZ80" s="29"/>
      <c r="KPA80" s="29"/>
      <c r="KPB80" s="29"/>
      <c r="KPC80" s="29"/>
      <c r="KPD80" s="29"/>
      <c r="KPE80" s="29"/>
      <c r="KPF80" s="29"/>
      <c r="KPG80" s="29"/>
      <c r="KPH80" s="29"/>
      <c r="KPI80" s="29"/>
      <c r="KPJ80" s="29"/>
      <c r="KPK80" s="29"/>
      <c r="KPL80" s="29"/>
      <c r="KPM80" s="29"/>
      <c r="KPN80" s="29"/>
      <c r="KPO80" s="29"/>
      <c r="KPP80" s="29"/>
      <c r="KPQ80" s="29"/>
      <c r="KPR80" s="29"/>
      <c r="KPS80" s="29"/>
      <c r="KPT80" s="29"/>
      <c r="KPU80" s="29"/>
      <c r="KPV80" s="29"/>
      <c r="KPW80" s="29"/>
      <c r="KPX80" s="29"/>
      <c r="KPY80" s="29"/>
      <c r="KPZ80" s="29"/>
      <c r="KQA80" s="29"/>
      <c r="KQB80" s="29"/>
      <c r="KQC80" s="29"/>
      <c r="KQD80" s="29"/>
      <c r="KQE80" s="29"/>
      <c r="KQF80" s="29"/>
      <c r="KQG80" s="29"/>
      <c r="KQH80" s="29"/>
      <c r="KQI80" s="29"/>
      <c r="KQJ80" s="29"/>
      <c r="KQK80" s="29"/>
      <c r="KQL80" s="29"/>
      <c r="KQM80" s="29"/>
      <c r="KQN80" s="29"/>
      <c r="KQO80" s="29"/>
      <c r="KQP80" s="29"/>
      <c r="KQQ80" s="29"/>
      <c r="KQR80" s="29"/>
      <c r="KQS80" s="29"/>
      <c r="KQT80" s="29"/>
      <c r="KQU80" s="29"/>
      <c r="KQV80" s="29"/>
      <c r="KQW80" s="29"/>
      <c r="KQX80" s="29"/>
      <c r="KQY80" s="29"/>
      <c r="KQZ80" s="29"/>
      <c r="KRA80" s="29"/>
      <c r="KRB80" s="29"/>
      <c r="KRC80" s="29"/>
      <c r="KRD80" s="29"/>
      <c r="KRE80" s="29"/>
      <c r="KRF80" s="29"/>
      <c r="KRG80" s="29"/>
      <c r="KRH80" s="29"/>
      <c r="KRI80" s="29"/>
      <c r="KRJ80" s="29"/>
      <c r="KRK80" s="29"/>
      <c r="KRL80" s="29"/>
      <c r="KRM80" s="29"/>
      <c r="KRN80" s="29"/>
      <c r="KRO80" s="29"/>
      <c r="KRP80" s="29"/>
      <c r="KRQ80" s="29"/>
      <c r="KRR80" s="29"/>
      <c r="KRS80" s="29"/>
      <c r="KRT80" s="29"/>
      <c r="KRU80" s="29"/>
      <c r="KRV80" s="29"/>
      <c r="KRW80" s="29"/>
      <c r="KRX80" s="29"/>
      <c r="KRY80" s="29"/>
      <c r="KRZ80" s="29"/>
      <c r="KSA80" s="29"/>
      <c r="KSB80" s="29"/>
      <c r="KSC80" s="29"/>
      <c r="KSD80" s="29"/>
      <c r="KSE80" s="29"/>
      <c r="KSF80" s="29"/>
      <c r="KSG80" s="29"/>
      <c r="KSH80" s="29"/>
      <c r="KSI80" s="29"/>
      <c r="KSJ80" s="29"/>
      <c r="KSK80" s="29"/>
      <c r="KSL80" s="29"/>
      <c r="KSM80" s="29"/>
      <c r="KSN80" s="29"/>
      <c r="KSO80" s="29"/>
      <c r="KSP80" s="29"/>
      <c r="KSQ80" s="29"/>
      <c r="KSR80" s="29"/>
      <c r="KSS80" s="29"/>
      <c r="KST80" s="29"/>
      <c r="KSU80" s="29"/>
      <c r="KSV80" s="29"/>
      <c r="KSW80" s="29"/>
      <c r="KSX80" s="29"/>
      <c r="KSY80" s="29"/>
      <c r="KSZ80" s="29"/>
      <c r="KTA80" s="29"/>
      <c r="KTB80" s="29"/>
      <c r="KTC80" s="29"/>
      <c r="KTD80" s="29"/>
      <c r="KTE80" s="29"/>
      <c r="KTF80" s="29"/>
      <c r="KTG80" s="29"/>
      <c r="KTH80" s="29"/>
      <c r="KTI80" s="29"/>
      <c r="KTJ80" s="29"/>
      <c r="KTK80" s="29"/>
      <c r="KTL80" s="29"/>
      <c r="KTM80" s="29"/>
      <c r="KTN80" s="29"/>
      <c r="KTO80" s="29"/>
      <c r="KTP80" s="29"/>
      <c r="KTQ80" s="29"/>
      <c r="KTR80" s="29"/>
      <c r="KTS80" s="29"/>
      <c r="KTT80" s="29"/>
      <c r="KTU80" s="29"/>
      <c r="KTV80" s="29"/>
      <c r="KTW80" s="29"/>
      <c r="KTX80" s="29"/>
      <c r="KTY80" s="29"/>
      <c r="KTZ80" s="29"/>
      <c r="KUA80" s="29"/>
      <c r="KUB80" s="29"/>
      <c r="KUC80" s="29"/>
      <c r="KUD80" s="29"/>
      <c r="KUE80" s="29"/>
      <c r="KUF80" s="29"/>
      <c r="KUG80" s="29"/>
      <c r="KUH80" s="29"/>
      <c r="KUI80" s="29"/>
      <c r="KUJ80" s="29"/>
      <c r="KUK80" s="29"/>
      <c r="KUL80" s="29"/>
      <c r="KUM80" s="29"/>
      <c r="KUN80" s="29"/>
      <c r="KUO80" s="29"/>
      <c r="KUP80" s="29"/>
      <c r="KUQ80" s="29"/>
      <c r="KUR80" s="29"/>
      <c r="KUS80" s="29"/>
      <c r="KUT80" s="29"/>
      <c r="KUU80" s="29"/>
      <c r="KUV80" s="29"/>
      <c r="KUW80" s="29"/>
      <c r="KUX80" s="29"/>
      <c r="KUY80" s="29"/>
      <c r="KUZ80" s="29"/>
      <c r="KVA80" s="29"/>
      <c r="KVB80" s="29"/>
      <c r="KVC80" s="29"/>
      <c r="KVD80" s="29"/>
      <c r="KVE80" s="29"/>
      <c r="KVF80" s="29"/>
      <c r="KVG80" s="29"/>
      <c r="KVH80" s="29"/>
      <c r="KVI80" s="29"/>
      <c r="KVJ80" s="29"/>
      <c r="KVK80" s="29"/>
      <c r="KVL80" s="29"/>
      <c r="KVM80" s="29"/>
      <c r="KVN80" s="29"/>
      <c r="KVO80" s="29"/>
      <c r="KVP80" s="29"/>
      <c r="KVQ80" s="29"/>
      <c r="KVR80" s="29"/>
      <c r="KVS80" s="29"/>
      <c r="KVT80" s="29"/>
      <c r="KVU80" s="29"/>
      <c r="KVV80" s="29"/>
      <c r="KVW80" s="29"/>
      <c r="KVX80" s="29"/>
      <c r="KVY80" s="29"/>
      <c r="KVZ80" s="29"/>
      <c r="KWA80" s="29"/>
      <c r="KWB80" s="29"/>
      <c r="KWC80" s="29"/>
      <c r="KWD80" s="29"/>
      <c r="KWE80" s="29"/>
      <c r="KWF80" s="29"/>
      <c r="KWG80" s="29"/>
      <c r="KWH80" s="29"/>
      <c r="KWI80" s="29"/>
      <c r="KWJ80" s="29"/>
      <c r="KWK80" s="29"/>
      <c r="KWL80" s="29"/>
      <c r="KWM80" s="29"/>
      <c r="KWN80" s="29"/>
      <c r="KWO80" s="29"/>
      <c r="KWP80" s="29"/>
      <c r="KWQ80" s="29"/>
      <c r="KWR80" s="29"/>
      <c r="KWS80" s="29"/>
      <c r="KWT80" s="29"/>
      <c r="KWU80" s="29"/>
      <c r="KWV80" s="29"/>
      <c r="KWW80" s="29"/>
      <c r="KWX80" s="29"/>
      <c r="KWY80" s="29"/>
      <c r="KWZ80" s="29"/>
      <c r="KXA80" s="29"/>
      <c r="KXB80" s="29"/>
      <c r="KXC80" s="29"/>
      <c r="KXD80" s="29"/>
      <c r="KXE80" s="29"/>
      <c r="KXF80" s="29"/>
      <c r="KXG80" s="29"/>
      <c r="KXH80" s="29"/>
      <c r="KXI80" s="29"/>
      <c r="KXJ80" s="29"/>
      <c r="KXK80" s="29"/>
      <c r="KXL80" s="29"/>
      <c r="KXM80" s="29"/>
      <c r="KXN80" s="29"/>
      <c r="KXO80" s="29"/>
      <c r="KXP80" s="29"/>
      <c r="KXQ80" s="29"/>
      <c r="KXR80" s="29"/>
      <c r="KXS80" s="29"/>
      <c r="KXT80" s="29"/>
      <c r="KXU80" s="29"/>
      <c r="KXV80" s="29"/>
      <c r="KXW80" s="29"/>
      <c r="KXX80" s="29"/>
      <c r="KXY80" s="29"/>
      <c r="KXZ80" s="29"/>
      <c r="KYA80" s="29"/>
      <c r="KYB80" s="29"/>
      <c r="KYC80" s="29"/>
      <c r="KYD80" s="29"/>
      <c r="KYE80" s="29"/>
      <c r="KYF80" s="29"/>
      <c r="KYG80" s="29"/>
      <c r="KYH80" s="29"/>
      <c r="KYI80" s="29"/>
      <c r="KYJ80" s="29"/>
      <c r="KYK80" s="29"/>
      <c r="KYL80" s="29"/>
      <c r="KYM80" s="29"/>
      <c r="KYN80" s="29"/>
      <c r="KYO80" s="29"/>
      <c r="KYP80" s="29"/>
      <c r="KYQ80" s="29"/>
      <c r="KYR80" s="29"/>
      <c r="KYS80" s="29"/>
      <c r="KYT80" s="29"/>
      <c r="KYU80" s="29"/>
      <c r="KYV80" s="29"/>
      <c r="KYW80" s="29"/>
      <c r="KYX80" s="29"/>
      <c r="KYY80" s="29"/>
      <c r="KYZ80" s="29"/>
      <c r="KZA80" s="29"/>
      <c r="KZB80" s="29"/>
      <c r="KZC80" s="29"/>
      <c r="KZD80" s="29"/>
      <c r="KZE80" s="29"/>
      <c r="KZF80" s="29"/>
      <c r="KZG80" s="29"/>
      <c r="KZH80" s="29"/>
      <c r="KZI80" s="29"/>
      <c r="KZJ80" s="29"/>
      <c r="KZK80" s="29"/>
      <c r="KZL80" s="29"/>
      <c r="KZM80" s="29"/>
      <c r="KZN80" s="29"/>
      <c r="KZO80" s="29"/>
      <c r="KZP80" s="29"/>
      <c r="KZQ80" s="29"/>
      <c r="KZR80" s="29"/>
      <c r="KZS80" s="29"/>
      <c r="KZT80" s="29"/>
      <c r="KZU80" s="29"/>
      <c r="KZV80" s="29"/>
      <c r="KZW80" s="29"/>
      <c r="KZX80" s="29"/>
      <c r="KZY80" s="29"/>
      <c r="KZZ80" s="29"/>
      <c r="LAA80" s="29"/>
      <c r="LAB80" s="29"/>
      <c r="LAC80" s="29"/>
      <c r="LAD80" s="29"/>
      <c r="LAE80" s="29"/>
      <c r="LAF80" s="29"/>
      <c r="LAG80" s="29"/>
      <c r="LAH80" s="29"/>
      <c r="LAI80" s="29"/>
      <c r="LAJ80" s="29"/>
      <c r="LAK80" s="29"/>
      <c r="LAL80" s="29"/>
      <c r="LAM80" s="29"/>
      <c r="LAN80" s="29"/>
      <c r="LAO80" s="29"/>
      <c r="LAP80" s="29"/>
      <c r="LAQ80" s="29"/>
      <c r="LAR80" s="29"/>
      <c r="LAS80" s="29"/>
      <c r="LAT80" s="29"/>
      <c r="LAU80" s="29"/>
      <c r="LAV80" s="29"/>
      <c r="LAW80" s="29"/>
      <c r="LAX80" s="29"/>
      <c r="LAY80" s="29"/>
      <c r="LAZ80" s="29"/>
      <c r="LBA80" s="29"/>
      <c r="LBB80" s="29"/>
      <c r="LBC80" s="29"/>
      <c r="LBD80" s="29"/>
      <c r="LBE80" s="29"/>
      <c r="LBF80" s="29"/>
      <c r="LBG80" s="29"/>
      <c r="LBH80" s="29"/>
      <c r="LBI80" s="29"/>
      <c r="LBJ80" s="29"/>
      <c r="LBK80" s="29"/>
      <c r="LBL80" s="29"/>
      <c r="LBM80" s="29"/>
      <c r="LBN80" s="29"/>
      <c r="LBO80" s="29"/>
      <c r="LBP80" s="29"/>
      <c r="LBQ80" s="29"/>
      <c r="LBR80" s="29"/>
      <c r="LBS80" s="29"/>
      <c r="LBT80" s="29"/>
      <c r="LBU80" s="29"/>
      <c r="LBV80" s="29"/>
      <c r="LBW80" s="29"/>
      <c r="LBX80" s="29"/>
      <c r="LBY80" s="29"/>
      <c r="LBZ80" s="29"/>
      <c r="LCA80" s="29"/>
      <c r="LCB80" s="29"/>
      <c r="LCC80" s="29"/>
      <c r="LCD80" s="29"/>
      <c r="LCE80" s="29"/>
      <c r="LCF80" s="29"/>
      <c r="LCG80" s="29"/>
      <c r="LCH80" s="29"/>
      <c r="LCI80" s="29"/>
      <c r="LCJ80" s="29"/>
      <c r="LCK80" s="29"/>
      <c r="LCL80" s="29"/>
      <c r="LCM80" s="29"/>
      <c r="LCN80" s="29"/>
      <c r="LCO80" s="29"/>
      <c r="LCP80" s="29"/>
      <c r="LCQ80" s="29"/>
      <c r="LCR80" s="29"/>
      <c r="LCS80" s="29"/>
      <c r="LCT80" s="29"/>
      <c r="LCU80" s="29"/>
      <c r="LCV80" s="29"/>
      <c r="LCW80" s="29"/>
      <c r="LCX80" s="29"/>
      <c r="LCY80" s="29"/>
      <c r="LCZ80" s="29"/>
      <c r="LDA80" s="29"/>
      <c r="LDB80" s="29"/>
      <c r="LDC80" s="29"/>
      <c r="LDD80" s="29"/>
      <c r="LDE80" s="29"/>
      <c r="LDF80" s="29"/>
      <c r="LDG80" s="29"/>
      <c r="LDH80" s="29"/>
      <c r="LDI80" s="29"/>
      <c r="LDJ80" s="29"/>
      <c r="LDK80" s="29"/>
      <c r="LDL80" s="29"/>
      <c r="LDM80" s="29"/>
      <c r="LDN80" s="29"/>
      <c r="LDO80" s="29"/>
      <c r="LDP80" s="29"/>
      <c r="LDQ80" s="29"/>
      <c r="LDR80" s="29"/>
      <c r="LDS80" s="29"/>
      <c r="LDT80" s="29"/>
      <c r="LDU80" s="29"/>
      <c r="LDV80" s="29"/>
      <c r="LDW80" s="29"/>
      <c r="LDX80" s="29"/>
      <c r="LDY80" s="29"/>
      <c r="LDZ80" s="29"/>
      <c r="LEA80" s="29"/>
      <c r="LEB80" s="29"/>
      <c r="LEC80" s="29"/>
      <c r="LED80" s="29"/>
      <c r="LEE80" s="29"/>
      <c r="LEF80" s="29"/>
      <c r="LEG80" s="29"/>
      <c r="LEH80" s="29"/>
      <c r="LEI80" s="29"/>
      <c r="LEJ80" s="29"/>
      <c r="LEK80" s="29"/>
      <c r="LEL80" s="29"/>
      <c r="LEM80" s="29"/>
      <c r="LEN80" s="29"/>
      <c r="LEO80" s="29"/>
      <c r="LEP80" s="29"/>
      <c r="LEQ80" s="29"/>
      <c r="LER80" s="29"/>
      <c r="LES80" s="29"/>
      <c r="LET80" s="29"/>
      <c r="LEU80" s="29"/>
      <c r="LEV80" s="29"/>
      <c r="LEW80" s="29"/>
      <c r="LEX80" s="29"/>
      <c r="LEY80" s="29"/>
      <c r="LEZ80" s="29"/>
      <c r="LFA80" s="29"/>
      <c r="LFB80" s="29"/>
      <c r="LFC80" s="29"/>
      <c r="LFD80" s="29"/>
      <c r="LFE80" s="29"/>
      <c r="LFF80" s="29"/>
      <c r="LFG80" s="29"/>
      <c r="LFH80" s="29"/>
      <c r="LFI80" s="29"/>
      <c r="LFJ80" s="29"/>
      <c r="LFK80" s="29"/>
      <c r="LFL80" s="29"/>
      <c r="LFM80" s="29"/>
      <c r="LFN80" s="29"/>
      <c r="LFO80" s="29"/>
      <c r="LFP80" s="29"/>
      <c r="LFQ80" s="29"/>
      <c r="LFR80" s="29"/>
      <c r="LFS80" s="29"/>
      <c r="LFT80" s="29"/>
      <c r="LFU80" s="29"/>
      <c r="LFV80" s="29"/>
      <c r="LFW80" s="29"/>
      <c r="LFX80" s="29"/>
      <c r="LFY80" s="29"/>
      <c r="LFZ80" s="29"/>
      <c r="LGA80" s="29"/>
      <c r="LGB80" s="29"/>
      <c r="LGC80" s="29"/>
      <c r="LGD80" s="29"/>
      <c r="LGE80" s="29"/>
      <c r="LGF80" s="29"/>
      <c r="LGG80" s="29"/>
      <c r="LGH80" s="29"/>
      <c r="LGI80" s="29"/>
      <c r="LGJ80" s="29"/>
      <c r="LGK80" s="29"/>
      <c r="LGL80" s="29"/>
      <c r="LGM80" s="29"/>
      <c r="LGN80" s="29"/>
      <c r="LGO80" s="29"/>
      <c r="LGP80" s="29"/>
      <c r="LGQ80" s="29"/>
      <c r="LGR80" s="29"/>
      <c r="LGS80" s="29"/>
      <c r="LGT80" s="29"/>
      <c r="LGU80" s="29"/>
      <c r="LGV80" s="29"/>
      <c r="LGW80" s="29"/>
      <c r="LGX80" s="29"/>
      <c r="LGY80" s="29"/>
      <c r="LGZ80" s="29"/>
      <c r="LHA80" s="29"/>
      <c r="LHB80" s="29"/>
      <c r="LHC80" s="29"/>
      <c r="LHD80" s="29"/>
      <c r="LHE80" s="29"/>
      <c r="LHF80" s="29"/>
      <c r="LHG80" s="29"/>
      <c r="LHH80" s="29"/>
      <c r="LHI80" s="29"/>
      <c r="LHJ80" s="29"/>
      <c r="LHK80" s="29"/>
      <c r="LHL80" s="29"/>
      <c r="LHM80" s="29"/>
      <c r="LHN80" s="29"/>
      <c r="LHO80" s="29"/>
      <c r="LHP80" s="29"/>
      <c r="LHQ80" s="29"/>
      <c r="LHR80" s="29"/>
      <c r="LHS80" s="29"/>
      <c r="LHT80" s="29"/>
      <c r="LHU80" s="29"/>
      <c r="LHV80" s="29"/>
      <c r="LHW80" s="29"/>
      <c r="LHX80" s="29"/>
      <c r="LHY80" s="29"/>
      <c r="LHZ80" s="29"/>
      <c r="LIA80" s="29"/>
      <c r="LIB80" s="29"/>
      <c r="LIC80" s="29"/>
      <c r="LID80" s="29"/>
      <c r="LIE80" s="29"/>
      <c r="LIF80" s="29"/>
      <c r="LIG80" s="29"/>
      <c r="LIH80" s="29"/>
      <c r="LII80" s="29"/>
      <c r="LIJ80" s="29"/>
      <c r="LIK80" s="29"/>
      <c r="LIL80" s="29"/>
      <c r="LIM80" s="29"/>
      <c r="LIN80" s="29"/>
      <c r="LIO80" s="29"/>
      <c r="LIP80" s="29"/>
      <c r="LIQ80" s="29"/>
      <c r="LIR80" s="29"/>
      <c r="LIS80" s="29"/>
      <c r="LIT80" s="29"/>
      <c r="LIU80" s="29"/>
      <c r="LIV80" s="29"/>
      <c r="LIW80" s="29"/>
      <c r="LIX80" s="29"/>
      <c r="LIY80" s="29"/>
      <c r="LIZ80" s="29"/>
      <c r="LJA80" s="29"/>
      <c r="LJB80" s="29"/>
      <c r="LJC80" s="29"/>
      <c r="LJD80" s="29"/>
      <c r="LJE80" s="29"/>
      <c r="LJF80" s="29"/>
      <c r="LJG80" s="29"/>
      <c r="LJH80" s="29"/>
      <c r="LJI80" s="29"/>
      <c r="LJJ80" s="29"/>
      <c r="LJK80" s="29"/>
      <c r="LJL80" s="29"/>
      <c r="LJM80" s="29"/>
      <c r="LJN80" s="29"/>
      <c r="LJO80" s="29"/>
      <c r="LJP80" s="29"/>
      <c r="LJQ80" s="29"/>
      <c r="LJR80" s="29"/>
      <c r="LJS80" s="29"/>
      <c r="LJT80" s="29"/>
      <c r="LJU80" s="29"/>
      <c r="LJV80" s="29"/>
      <c r="LJW80" s="29"/>
      <c r="LJX80" s="29"/>
      <c r="LJY80" s="29"/>
      <c r="LJZ80" s="29"/>
      <c r="LKA80" s="29"/>
      <c r="LKB80" s="29"/>
      <c r="LKC80" s="29"/>
      <c r="LKD80" s="29"/>
      <c r="LKE80" s="29"/>
      <c r="LKF80" s="29"/>
      <c r="LKG80" s="29"/>
      <c r="LKH80" s="29"/>
      <c r="LKI80" s="29"/>
      <c r="LKJ80" s="29"/>
      <c r="LKK80" s="29"/>
      <c r="LKL80" s="29"/>
      <c r="LKM80" s="29"/>
      <c r="LKN80" s="29"/>
      <c r="LKO80" s="29"/>
      <c r="LKP80" s="29"/>
      <c r="LKQ80" s="29"/>
      <c r="LKR80" s="29"/>
      <c r="LKS80" s="29"/>
      <c r="LKT80" s="29"/>
      <c r="LKU80" s="29"/>
      <c r="LKV80" s="29"/>
      <c r="LKW80" s="29"/>
      <c r="LKX80" s="29"/>
      <c r="LKY80" s="29"/>
      <c r="LKZ80" s="29"/>
      <c r="LLA80" s="29"/>
      <c r="LLB80" s="29"/>
      <c r="LLC80" s="29"/>
      <c r="LLD80" s="29"/>
      <c r="LLE80" s="29"/>
      <c r="LLF80" s="29"/>
      <c r="LLG80" s="29"/>
      <c r="LLH80" s="29"/>
      <c r="LLI80" s="29"/>
      <c r="LLJ80" s="29"/>
      <c r="LLK80" s="29"/>
      <c r="LLL80" s="29"/>
      <c r="LLM80" s="29"/>
      <c r="LLN80" s="29"/>
      <c r="LLO80" s="29"/>
      <c r="LLP80" s="29"/>
      <c r="LLQ80" s="29"/>
      <c r="LLR80" s="29"/>
      <c r="LLS80" s="29"/>
      <c r="LLT80" s="29"/>
      <c r="LLU80" s="29"/>
      <c r="LLV80" s="29"/>
      <c r="LLW80" s="29"/>
      <c r="LLX80" s="29"/>
      <c r="LLY80" s="29"/>
      <c r="LLZ80" s="29"/>
      <c r="LMA80" s="29"/>
      <c r="LMB80" s="29"/>
      <c r="LMC80" s="29"/>
      <c r="LMD80" s="29"/>
      <c r="LME80" s="29"/>
      <c r="LMF80" s="29"/>
      <c r="LMG80" s="29"/>
      <c r="LMH80" s="29"/>
      <c r="LMI80" s="29"/>
      <c r="LMJ80" s="29"/>
      <c r="LMK80" s="29"/>
      <c r="LML80" s="29"/>
      <c r="LMM80" s="29"/>
      <c r="LMN80" s="29"/>
      <c r="LMO80" s="29"/>
      <c r="LMP80" s="29"/>
      <c r="LMQ80" s="29"/>
      <c r="LMR80" s="29"/>
      <c r="LMS80" s="29"/>
      <c r="LMT80" s="29"/>
      <c r="LMU80" s="29"/>
      <c r="LMV80" s="29"/>
      <c r="LMW80" s="29"/>
      <c r="LMX80" s="29"/>
      <c r="LMY80" s="29"/>
      <c r="LMZ80" s="29"/>
      <c r="LNA80" s="29"/>
      <c r="LNB80" s="29"/>
      <c r="LNC80" s="29"/>
      <c r="LND80" s="29"/>
      <c r="LNE80" s="29"/>
      <c r="LNF80" s="29"/>
      <c r="LNG80" s="29"/>
      <c r="LNH80" s="29"/>
      <c r="LNI80" s="29"/>
      <c r="LNJ80" s="29"/>
      <c r="LNK80" s="29"/>
      <c r="LNL80" s="29"/>
      <c r="LNM80" s="29"/>
      <c r="LNN80" s="29"/>
      <c r="LNO80" s="29"/>
      <c r="LNP80" s="29"/>
      <c r="LNQ80" s="29"/>
      <c r="LNR80" s="29"/>
      <c r="LNS80" s="29"/>
      <c r="LNT80" s="29"/>
      <c r="LNU80" s="29"/>
      <c r="LNV80" s="29"/>
      <c r="LNW80" s="29"/>
      <c r="LNX80" s="29"/>
      <c r="LNY80" s="29"/>
      <c r="LNZ80" s="29"/>
      <c r="LOA80" s="29"/>
      <c r="LOB80" s="29"/>
      <c r="LOC80" s="29"/>
      <c r="LOD80" s="29"/>
      <c r="LOE80" s="29"/>
      <c r="LOF80" s="29"/>
      <c r="LOG80" s="29"/>
      <c r="LOH80" s="29"/>
      <c r="LOI80" s="29"/>
      <c r="LOJ80" s="29"/>
      <c r="LOK80" s="29"/>
      <c r="LOL80" s="29"/>
      <c r="LOM80" s="29"/>
      <c r="LON80" s="29"/>
      <c r="LOO80" s="29"/>
      <c r="LOP80" s="29"/>
      <c r="LOQ80" s="29"/>
      <c r="LOR80" s="29"/>
      <c r="LOS80" s="29"/>
      <c r="LOT80" s="29"/>
      <c r="LOU80" s="29"/>
      <c r="LOV80" s="29"/>
      <c r="LOW80" s="29"/>
      <c r="LOX80" s="29"/>
      <c r="LOY80" s="29"/>
      <c r="LOZ80" s="29"/>
      <c r="LPA80" s="29"/>
      <c r="LPB80" s="29"/>
      <c r="LPC80" s="29"/>
      <c r="LPD80" s="29"/>
      <c r="LPE80" s="29"/>
      <c r="LPF80" s="29"/>
      <c r="LPG80" s="29"/>
      <c r="LPH80" s="29"/>
      <c r="LPI80" s="29"/>
      <c r="LPJ80" s="29"/>
      <c r="LPK80" s="29"/>
      <c r="LPL80" s="29"/>
      <c r="LPM80" s="29"/>
      <c r="LPN80" s="29"/>
      <c r="LPO80" s="29"/>
      <c r="LPP80" s="29"/>
      <c r="LPQ80" s="29"/>
      <c r="LPR80" s="29"/>
      <c r="LPS80" s="29"/>
      <c r="LPT80" s="29"/>
      <c r="LPU80" s="29"/>
      <c r="LPV80" s="29"/>
      <c r="LPW80" s="29"/>
      <c r="LPX80" s="29"/>
      <c r="LPY80" s="29"/>
      <c r="LPZ80" s="29"/>
      <c r="LQA80" s="29"/>
      <c r="LQB80" s="29"/>
      <c r="LQC80" s="29"/>
      <c r="LQD80" s="29"/>
      <c r="LQE80" s="29"/>
      <c r="LQF80" s="29"/>
      <c r="LQG80" s="29"/>
      <c r="LQH80" s="29"/>
      <c r="LQI80" s="29"/>
      <c r="LQJ80" s="29"/>
      <c r="LQK80" s="29"/>
      <c r="LQL80" s="29"/>
      <c r="LQM80" s="29"/>
      <c r="LQN80" s="29"/>
      <c r="LQO80" s="29"/>
      <c r="LQP80" s="29"/>
      <c r="LQQ80" s="29"/>
      <c r="LQR80" s="29"/>
      <c r="LQS80" s="29"/>
      <c r="LQT80" s="29"/>
      <c r="LQU80" s="29"/>
      <c r="LQV80" s="29"/>
      <c r="LQW80" s="29"/>
      <c r="LQX80" s="29"/>
      <c r="LQY80" s="29"/>
      <c r="LQZ80" s="29"/>
      <c r="LRA80" s="29"/>
      <c r="LRB80" s="29"/>
      <c r="LRC80" s="29"/>
      <c r="LRD80" s="29"/>
      <c r="LRE80" s="29"/>
      <c r="LRF80" s="29"/>
      <c r="LRG80" s="29"/>
      <c r="LRH80" s="29"/>
      <c r="LRI80" s="29"/>
      <c r="LRJ80" s="29"/>
      <c r="LRK80" s="29"/>
      <c r="LRL80" s="29"/>
      <c r="LRM80" s="29"/>
      <c r="LRN80" s="29"/>
      <c r="LRO80" s="29"/>
      <c r="LRP80" s="29"/>
      <c r="LRQ80" s="29"/>
      <c r="LRR80" s="29"/>
      <c r="LRS80" s="29"/>
      <c r="LRT80" s="29"/>
      <c r="LRU80" s="29"/>
      <c r="LRV80" s="29"/>
      <c r="LRW80" s="29"/>
      <c r="LRX80" s="29"/>
      <c r="LRY80" s="29"/>
      <c r="LRZ80" s="29"/>
      <c r="LSA80" s="29"/>
      <c r="LSB80" s="29"/>
      <c r="LSC80" s="29"/>
      <c r="LSD80" s="29"/>
      <c r="LSE80" s="29"/>
      <c r="LSF80" s="29"/>
      <c r="LSG80" s="29"/>
      <c r="LSH80" s="29"/>
      <c r="LSI80" s="29"/>
      <c r="LSJ80" s="29"/>
      <c r="LSK80" s="29"/>
      <c r="LSL80" s="29"/>
      <c r="LSM80" s="29"/>
      <c r="LSN80" s="29"/>
      <c r="LSO80" s="29"/>
      <c r="LSP80" s="29"/>
      <c r="LSQ80" s="29"/>
      <c r="LSR80" s="29"/>
      <c r="LSS80" s="29"/>
      <c r="LST80" s="29"/>
      <c r="LSU80" s="29"/>
      <c r="LSV80" s="29"/>
      <c r="LSW80" s="29"/>
      <c r="LSX80" s="29"/>
      <c r="LSY80" s="29"/>
      <c r="LSZ80" s="29"/>
      <c r="LTA80" s="29"/>
      <c r="LTB80" s="29"/>
      <c r="LTC80" s="29"/>
      <c r="LTD80" s="29"/>
      <c r="LTE80" s="29"/>
      <c r="LTF80" s="29"/>
      <c r="LTG80" s="29"/>
      <c r="LTH80" s="29"/>
      <c r="LTI80" s="29"/>
      <c r="LTJ80" s="29"/>
      <c r="LTK80" s="29"/>
      <c r="LTL80" s="29"/>
      <c r="LTM80" s="29"/>
      <c r="LTN80" s="29"/>
      <c r="LTO80" s="29"/>
      <c r="LTP80" s="29"/>
      <c r="LTQ80" s="29"/>
      <c r="LTR80" s="29"/>
      <c r="LTS80" s="29"/>
      <c r="LTT80" s="29"/>
      <c r="LTU80" s="29"/>
      <c r="LTV80" s="29"/>
      <c r="LTW80" s="29"/>
      <c r="LTX80" s="29"/>
      <c r="LTY80" s="29"/>
      <c r="LTZ80" s="29"/>
      <c r="LUA80" s="29"/>
      <c r="LUB80" s="29"/>
      <c r="LUC80" s="29"/>
      <c r="LUD80" s="29"/>
      <c r="LUE80" s="29"/>
      <c r="LUF80" s="29"/>
      <c r="LUG80" s="29"/>
      <c r="LUH80" s="29"/>
      <c r="LUI80" s="29"/>
      <c r="LUJ80" s="29"/>
      <c r="LUK80" s="29"/>
      <c r="LUL80" s="29"/>
      <c r="LUM80" s="29"/>
      <c r="LUN80" s="29"/>
      <c r="LUO80" s="29"/>
      <c r="LUP80" s="29"/>
      <c r="LUQ80" s="29"/>
      <c r="LUR80" s="29"/>
      <c r="LUS80" s="29"/>
      <c r="LUT80" s="29"/>
      <c r="LUU80" s="29"/>
      <c r="LUV80" s="29"/>
      <c r="LUW80" s="29"/>
      <c r="LUX80" s="29"/>
      <c r="LUY80" s="29"/>
      <c r="LUZ80" s="29"/>
      <c r="LVA80" s="29"/>
      <c r="LVB80" s="29"/>
      <c r="LVC80" s="29"/>
      <c r="LVD80" s="29"/>
      <c r="LVE80" s="29"/>
      <c r="LVF80" s="29"/>
      <c r="LVG80" s="29"/>
      <c r="LVH80" s="29"/>
      <c r="LVI80" s="29"/>
      <c r="LVJ80" s="29"/>
      <c r="LVK80" s="29"/>
      <c r="LVL80" s="29"/>
      <c r="LVM80" s="29"/>
      <c r="LVN80" s="29"/>
      <c r="LVO80" s="29"/>
      <c r="LVP80" s="29"/>
      <c r="LVQ80" s="29"/>
      <c r="LVR80" s="29"/>
      <c r="LVS80" s="29"/>
      <c r="LVT80" s="29"/>
      <c r="LVU80" s="29"/>
      <c r="LVV80" s="29"/>
      <c r="LVW80" s="29"/>
      <c r="LVX80" s="29"/>
      <c r="LVY80" s="29"/>
      <c r="LVZ80" s="29"/>
      <c r="LWA80" s="29"/>
      <c r="LWB80" s="29"/>
      <c r="LWC80" s="29"/>
      <c r="LWD80" s="29"/>
      <c r="LWE80" s="29"/>
      <c r="LWF80" s="29"/>
      <c r="LWG80" s="29"/>
      <c r="LWH80" s="29"/>
      <c r="LWI80" s="29"/>
      <c r="LWJ80" s="29"/>
      <c r="LWK80" s="29"/>
      <c r="LWL80" s="29"/>
      <c r="LWM80" s="29"/>
      <c r="LWN80" s="29"/>
      <c r="LWO80" s="29"/>
      <c r="LWP80" s="29"/>
      <c r="LWQ80" s="29"/>
      <c r="LWR80" s="29"/>
      <c r="LWS80" s="29"/>
      <c r="LWT80" s="29"/>
      <c r="LWU80" s="29"/>
      <c r="LWV80" s="29"/>
      <c r="LWW80" s="29"/>
      <c r="LWX80" s="29"/>
      <c r="LWY80" s="29"/>
      <c r="LWZ80" s="29"/>
      <c r="LXA80" s="29"/>
      <c r="LXB80" s="29"/>
      <c r="LXC80" s="29"/>
      <c r="LXD80" s="29"/>
      <c r="LXE80" s="29"/>
      <c r="LXF80" s="29"/>
      <c r="LXG80" s="29"/>
      <c r="LXH80" s="29"/>
      <c r="LXI80" s="29"/>
      <c r="LXJ80" s="29"/>
      <c r="LXK80" s="29"/>
      <c r="LXL80" s="29"/>
      <c r="LXM80" s="29"/>
      <c r="LXN80" s="29"/>
      <c r="LXO80" s="29"/>
      <c r="LXP80" s="29"/>
      <c r="LXQ80" s="29"/>
      <c r="LXR80" s="29"/>
      <c r="LXS80" s="29"/>
      <c r="LXT80" s="29"/>
      <c r="LXU80" s="29"/>
      <c r="LXV80" s="29"/>
      <c r="LXW80" s="29"/>
      <c r="LXX80" s="29"/>
      <c r="LXY80" s="29"/>
      <c r="LXZ80" s="29"/>
      <c r="LYA80" s="29"/>
      <c r="LYB80" s="29"/>
      <c r="LYC80" s="29"/>
      <c r="LYD80" s="29"/>
      <c r="LYE80" s="29"/>
      <c r="LYF80" s="29"/>
      <c r="LYG80" s="29"/>
      <c r="LYH80" s="29"/>
      <c r="LYI80" s="29"/>
      <c r="LYJ80" s="29"/>
      <c r="LYK80" s="29"/>
      <c r="LYL80" s="29"/>
      <c r="LYM80" s="29"/>
      <c r="LYN80" s="29"/>
      <c r="LYO80" s="29"/>
      <c r="LYP80" s="29"/>
      <c r="LYQ80" s="29"/>
      <c r="LYR80" s="29"/>
      <c r="LYS80" s="29"/>
      <c r="LYT80" s="29"/>
      <c r="LYU80" s="29"/>
      <c r="LYV80" s="29"/>
      <c r="LYW80" s="29"/>
      <c r="LYX80" s="29"/>
      <c r="LYY80" s="29"/>
      <c r="LYZ80" s="29"/>
      <c r="LZA80" s="29"/>
      <c r="LZB80" s="29"/>
      <c r="LZC80" s="29"/>
      <c r="LZD80" s="29"/>
      <c r="LZE80" s="29"/>
      <c r="LZF80" s="29"/>
      <c r="LZG80" s="29"/>
      <c r="LZH80" s="29"/>
      <c r="LZI80" s="29"/>
      <c r="LZJ80" s="29"/>
      <c r="LZK80" s="29"/>
      <c r="LZL80" s="29"/>
      <c r="LZM80" s="29"/>
      <c r="LZN80" s="29"/>
      <c r="LZO80" s="29"/>
      <c r="LZP80" s="29"/>
      <c r="LZQ80" s="29"/>
      <c r="LZR80" s="29"/>
      <c r="LZS80" s="29"/>
      <c r="LZT80" s="29"/>
      <c r="LZU80" s="29"/>
      <c r="LZV80" s="29"/>
      <c r="LZW80" s="29"/>
      <c r="LZX80" s="29"/>
      <c r="LZY80" s="29"/>
      <c r="LZZ80" s="29"/>
      <c r="MAA80" s="29"/>
      <c r="MAB80" s="29"/>
      <c r="MAC80" s="29"/>
      <c r="MAD80" s="29"/>
      <c r="MAE80" s="29"/>
      <c r="MAF80" s="29"/>
      <c r="MAG80" s="29"/>
      <c r="MAH80" s="29"/>
      <c r="MAI80" s="29"/>
      <c r="MAJ80" s="29"/>
      <c r="MAK80" s="29"/>
      <c r="MAL80" s="29"/>
      <c r="MAM80" s="29"/>
      <c r="MAN80" s="29"/>
      <c r="MAO80" s="29"/>
      <c r="MAP80" s="29"/>
      <c r="MAQ80" s="29"/>
      <c r="MAR80" s="29"/>
      <c r="MAS80" s="29"/>
      <c r="MAT80" s="29"/>
      <c r="MAU80" s="29"/>
      <c r="MAV80" s="29"/>
      <c r="MAW80" s="29"/>
      <c r="MAX80" s="29"/>
      <c r="MAY80" s="29"/>
      <c r="MAZ80" s="29"/>
      <c r="MBA80" s="29"/>
      <c r="MBB80" s="29"/>
      <c r="MBC80" s="29"/>
      <c r="MBD80" s="29"/>
      <c r="MBE80" s="29"/>
      <c r="MBF80" s="29"/>
      <c r="MBG80" s="29"/>
      <c r="MBH80" s="29"/>
      <c r="MBI80" s="29"/>
      <c r="MBJ80" s="29"/>
      <c r="MBK80" s="29"/>
      <c r="MBL80" s="29"/>
      <c r="MBM80" s="29"/>
      <c r="MBN80" s="29"/>
      <c r="MBO80" s="29"/>
      <c r="MBP80" s="29"/>
      <c r="MBQ80" s="29"/>
      <c r="MBR80" s="29"/>
      <c r="MBS80" s="29"/>
      <c r="MBT80" s="29"/>
      <c r="MBU80" s="29"/>
      <c r="MBV80" s="29"/>
      <c r="MBW80" s="29"/>
      <c r="MBX80" s="29"/>
      <c r="MBY80" s="29"/>
      <c r="MBZ80" s="29"/>
      <c r="MCA80" s="29"/>
      <c r="MCB80" s="29"/>
      <c r="MCC80" s="29"/>
      <c r="MCD80" s="29"/>
      <c r="MCE80" s="29"/>
      <c r="MCF80" s="29"/>
      <c r="MCG80" s="29"/>
      <c r="MCH80" s="29"/>
      <c r="MCI80" s="29"/>
      <c r="MCJ80" s="29"/>
      <c r="MCK80" s="29"/>
      <c r="MCL80" s="29"/>
      <c r="MCM80" s="29"/>
      <c r="MCN80" s="29"/>
      <c r="MCO80" s="29"/>
      <c r="MCP80" s="29"/>
      <c r="MCQ80" s="29"/>
      <c r="MCR80" s="29"/>
      <c r="MCS80" s="29"/>
      <c r="MCT80" s="29"/>
      <c r="MCU80" s="29"/>
      <c r="MCV80" s="29"/>
      <c r="MCW80" s="29"/>
      <c r="MCX80" s="29"/>
      <c r="MCY80" s="29"/>
      <c r="MCZ80" s="29"/>
      <c r="MDA80" s="29"/>
      <c r="MDB80" s="29"/>
      <c r="MDC80" s="29"/>
      <c r="MDD80" s="29"/>
      <c r="MDE80" s="29"/>
      <c r="MDF80" s="29"/>
      <c r="MDG80" s="29"/>
      <c r="MDH80" s="29"/>
      <c r="MDI80" s="29"/>
      <c r="MDJ80" s="29"/>
      <c r="MDK80" s="29"/>
      <c r="MDL80" s="29"/>
      <c r="MDM80" s="29"/>
      <c r="MDN80" s="29"/>
      <c r="MDO80" s="29"/>
      <c r="MDP80" s="29"/>
      <c r="MDQ80" s="29"/>
      <c r="MDR80" s="29"/>
      <c r="MDS80" s="29"/>
      <c r="MDT80" s="29"/>
      <c r="MDU80" s="29"/>
      <c r="MDV80" s="29"/>
      <c r="MDW80" s="29"/>
      <c r="MDX80" s="29"/>
      <c r="MDY80" s="29"/>
      <c r="MDZ80" s="29"/>
      <c r="MEA80" s="29"/>
      <c r="MEB80" s="29"/>
      <c r="MEC80" s="29"/>
      <c r="MED80" s="29"/>
      <c r="MEE80" s="29"/>
      <c r="MEF80" s="29"/>
      <c r="MEG80" s="29"/>
      <c r="MEH80" s="29"/>
      <c r="MEI80" s="29"/>
      <c r="MEJ80" s="29"/>
      <c r="MEK80" s="29"/>
      <c r="MEL80" s="29"/>
      <c r="MEM80" s="29"/>
      <c r="MEN80" s="29"/>
      <c r="MEO80" s="29"/>
      <c r="MEP80" s="29"/>
      <c r="MEQ80" s="29"/>
      <c r="MER80" s="29"/>
      <c r="MES80" s="29"/>
      <c r="MET80" s="29"/>
      <c r="MEU80" s="29"/>
      <c r="MEV80" s="29"/>
      <c r="MEW80" s="29"/>
      <c r="MEX80" s="29"/>
      <c r="MEY80" s="29"/>
      <c r="MEZ80" s="29"/>
      <c r="MFA80" s="29"/>
      <c r="MFB80" s="29"/>
      <c r="MFC80" s="29"/>
      <c r="MFD80" s="29"/>
      <c r="MFE80" s="29"/>
      <c r="MFF80" s="29"/>
      <c r="MFG80" s="29"/>
      <c r="MFH80" s="29"/>
      <c r="MFI80" s="29"/>
      <c r="MFJ80" s="29"/>
      <c r="MFK80" s="29"/>
      <c r="MFL80" s="29"/>
      <c r="MFM80" s="29"/>
      <c r="MFN80" s="29"/>
      <c r="MFO80" s="29"/>
      <c r="MFP80" s="29"/>
      <c r="MFQ80" s="29"/>
      <c r="MFR80" s="29"/>
      <c r="MFS80" s="29"/>
      <c r="MFT80" s="29"/>
      <c r="MFU80" s="29"/>
      <c r="MFV80" s="29"/>
      <c r="MFW80" s="29"/>
      <c r="MFX80" s="29"/>
      <c r="MFY80" s="29"/>
      <c r="MFZ80" s="29"/>
      <c r="MGA80" s="29"/>
      <c r="MGB80" s="29"/>
      <c r="MGC80" s="29"/>
      <c r="MGD80" s="29"/>
      <c r="MGE80" s="29"/>
      <c r="MGF80" s="29"/>
      <c r="MGG80" s="29"/>
      <c r="MGH80" s="29"/>
      <c r="MGI80" s="29"/>
      <c r="MGJ80" s="29"/>
      <c r="MGK80" s="29"/>
      <c r="MGL80" s="29"/>
      <c r="MGM80" s="29"/>
      <c r="MGN80" s="29"/>
      <c r="MGO80" s="29"/>
      <c r="MGP80" s="29"/>
      <c r="MGQ80" s="29"/>
      <c r="MGR80" s="29"/>
      <c r="MGS80" s="29"/>
      <c r="MGT80" s="29"/>
      <c r="MGU80" s="29"/>
      <c r="MGV80" s="29"/>
      <c r="MGW80" s="29"/>
      <c r="MGX80" s="29"/>
      <c r="MGY80" s="29"/>
      <c r="MGZ80" s="29"/>
      <c r="MHA80" s="29"/>
      <c r="MHB80" s="29"/>
      <c r="MHC80" s="29"/>
      <c r="MHD80" s="29"/>
      <c r="MHE80" s="29"/>
      <c r="MHF80" s="29"/>
      <c r="MHG80" s="29"/>
      <c r="MHH80" s="29"/>
      <c r="MHI80" s="29"/>
      <c r="MHJ80" s="29"/>
      <c r="MHK80" s="29"/>
      <c r="MHL80" s="29"/>
      <c r="MHM80" s="29"/>
      <c r="MHN80" s="29"/>
      <c r="MHO80" s="29"/>
      <c r="MHP80" s="29"/>
      <c r="MHQ80" s="29"/>
      <c r="MHR80" s="29"/>
      <c r="MHS80" s="29"/>
      <c r="MHT80" s="29"/>
      <c r="MHU80" s="29"/>
      <c r="MHV80" s="29"/>
      <c r="MHW80" s="29"/>
      <c r="MHX80" s="29"/>
      <c r="MHY80" s="29"/>
      <c r="MHZ80" s="29"/>
      <c r="MIA80" s="29"/>
      <c r="MIB80" s="29"/>
      <c r="MIC80" s="29"/>
      <c r="MID80" s="29"/>
      <c r="MIE80" s="29"/>
      <c r="MIF80" s="29"/>
      <c r="MIG80" s="29"/>
      <c r="MIH80" s="29"/>
      <c r="MII80" s="29"/>
      <c r="MIJ80" s="29"/>
      <c r="MIK80" s="29"/>
      <c r="MIL80" s="29"/>
      <c r="MIM80" s="29"/>
      <c r="MIN80" s="29"/>
      <c r="MIO80" s="29"/>
      <c r="MIP80" s="29"/>
      <c r="MIQ80" s="29"/>
      <c r="MIR80" s="29"/>
      <c r="MIS80" s="29"/>
      <c r="MIT80" s="29"/>
      <c r="MIU80" s="29"/>
      <c r="MIV80" s="29"/>
      <c r="MIW80" s="29"/>
      <c r="MIX80" s="29"/>
      <c r="MIY80" s="29"/>
      <c r="MIZ80" s="29"/>
      <c r="MJA80" s="29"/>
      <c r="MJB80" s="29"/>
      <c r="MJC80" s="29"/>
      <c r="MJD80" s="29"/>
      <c r="MJE80" s="29"/>
      <c r="MJF80" s="29"/>
      <c r="MJG80" s="29"/>
      <c r="MJH80" s="29"/>
      <c r="MJI80" s="29"/>
      <c r="MJJ80" s="29"/>
      <c r="MJK80" s="29"/>
      <c r="MJL80" s="29"/>
      <c r="MJM80" s="29"/>
      <c r="MJN80" s="29"/>
      <c r="MJO80" s="29"/>
      <c r="MJP80" s="29"/>
      <c r="MJQ80" s="29"/>
      <c r="MJR80" s="29"/>
      <c r="MJS80" s="29"/>
      <c r="MJT80" s="29"/>
      <c r="MJU80" s="29"/>
      <c r="MJV80" s="29"/>
      <c r="MJW80" s="29"/>
      <c r="MJX80" s="29"/>
      <c r="MJY80" s="29"/>
      <c r="MJZ80" s="29"/>
      <c r="MKA80" s="29"/>
      <c r="MKB80" s="29"/>
      <c r="MKC80" s="29"/>
      <c r="MKD80" s="29"/>
      <c r="MKE80" s="29"/>
      <c r="MKF80" s="29"/>
      <c r="MKG80" s="29"/>
      <c r="MKH80" s="29"/>
      <c r="MKI80" s="29"/>
      <c r="MKJ80" s="29"/>
      <c r="MKK80" s="29"/>
      <c r="MKL80" s="29"/>
      <c r="MKM80" s="29"/>
      <c r="MKN80" s="29"/>
      <c r="MKO80" s="29"/>
      <c r="MKP80" s="29"/>
      <c r="MKQ80" s="29"/>
      <c r="MKR80" s="29"/>
      <c r="MKS80" s="29"/>
      <c r="MKT80" s="29"/>
      <c r="MKU80" s="29"/>
      <c r="MKV80" s="29"/>
      <c r="MKW80" s="29"/>
      <c r="MKX80" s="29"/>
      <c r="MKY80" s="29"/>
      <c r="MKZ80" s="29"/>
      <c r="MLA80" s="29"/>
      <c r="MLB80" s="29"/>
      <c r="MLC80" s="29"/>
      <c r="MLD80" s="29"/>
      <c r="MLE80" s="29"/>
      <c r="MLF80" s="29"/>
      <c r="MLG80" s="29"/>
      <c r="MLH80" s="29"/>
      <c r="MLI80" s="29"/>
      <c r="MLJ80" s="29"/>
      <c r="MLK80" s="29"/>
      <c r="MLL80" s="29"/>
      <c r="MLM80" s="29"/>
      <c r="MLN80" s="29"/>
      <c r="MLO80" s="29"/>
      <c r="MLP80" s="29"/>
      <c r="MLQ80" s="29"/>
      <c r="MLR80" s="29"/>
      <c r="MLS80" s="29"/>
      <c r="MLT80" s="29"/>
      <c r="MLU80" s="29"/>
      <c r="MLV80" s="29"/>
      <c r="MLW80" s="29"/>
      <c r="MLX80" s="29"/>
      <c r="MLY80" s="29"/>
      <c r="MLZ80" s="29"/>
      <c r="MMA80" s="29"/>
      <c r="MMB80" s="29"/>
      <c r="MMC80" s="29"/>
      <c r="MMD80" s="29"/>
      <c r="MME80" s="29"/>
      <c r="MMF80" s="29"/>
      <c r="MMG80" s="29"/>
      <c r="MMH80" s="29"/>
      <c r="MMI80" s="29"/>
      <c r="MMJ80" s="29"/>
      <c r="MMK80" s="29"/>
      <c r="MML80" s="29"/>
      <c r="MMM80" s="29"/>
      <c r="MMN80" s="29"/>
      <c r="MMO80" s="29"/>
      <c r="MMP80" s="29"/>
      <c r="MMQ80" s="29"/>
      <c r="MMR80" s="29"/>
      <c r="MMS80" s="29"/>
      <c r="MMT80" s="29"/>
      <c r="MMU80" s="29"/>
      <c r="MMV80" s="29"/>
      <c r="MMW80" s="29"/>
      <c r="MMX80" s="29"/>
      <c r="MMY80" s="29"/>
      <c r="MMZ80" s="29"/>
      <c r="MNA80" s="29"/>
      <c r="MNB80" s="29"/>
      <c r="MNC80" s="29"/>
      <c r="MND80" s="29"/>
      <c r="MNE80" s="29"/>
      <c r="MNF80" s="29"/>
      <c r="MNG80" s="29"/>
      <c r="MNH80" s="29"/>
      <c r="MNI80" s="29"/>
      <c r="MNJ80" s="29"/>
      <c r="MNK80" s="29"/>
      <c r="MNL80" s="29"/>
      <c r="MNM80" s="29"/>
      <c r="MNN80" s="29"/>
      <c r="MNO80" s="29"/>
      <c r="MNP80" s="29"/>
      <c r="MNQ80" s="29"/>
      <c r="MNR80" s="29"/>
      <c r="MNS80" s="29"/>
      <c r="MNT80" s="29"/>
      <c r="MNU80" s="29"/>
      <c r="MNV80" s="29"/>
      <c r="MNW80" s="29"/>
      <c r="MNX80" s="29"/>
      <c r="MNY80" s="29"/>
      <c r="MNZ80" s="29"/>
      <c r="MOA80" s="29"/>
      <c r="MOB80" s="29"/>
      <c r="MOC80" s="29"/>
      <c r="MOD80" s="29"/>
      <c r="MOE80" s="29"/>
      <c r="MOF80" s="29"/>
      <c r="MOG80" s="29"/>
      <c r="MOH80" s="29"/>
      <c r="MOI80" s="29"/>
      <c r="MOJ80" s="29"/>
      <c r="MOK80" s="29"/>
      <c r="MOL80" s="29"/>
      <c r="MOM80" s="29"/>
      <c r="MON80" s="29"/>
      <c r="MOO80" s="29"/>
      <c r="MOP80" s="29"/>
      <c r="MOQ80" s="29"/>
      <c r="MOR80" s="29"/>
      <c r="MOS80" s="29"/>
      <c r="MOT80" s="29"/>
      <c r="MOU80" s="29"/>
      <c r="MOV80" s="29"/>
      <c r="MOW80" s="29"/>
      <c r="MOX80" s="29"/>
      <c r="MOY80" s="29"/>
      <c r="MOZ80" s="29"/>
      <c r="MPA80" s="29"/>
      <c r="MPB80" s="29"/>
      <c r="MPC80" s="29"/>
      <c r="MPD80" s="29"/>
      <c r="MPE80" s="29"/>
      <c r="MPF80" s="29"/>
      <c r="MPG80" s="29"/>
      <c r="MPH80" s="29"/>
      <c r="MPI80" s="29"/>
      <c r="MPJ80" s="29"/>
      <c r="MPK80" s="29"/>
      <c r="MPL80" s="29"/>
      <c r="MPM80" s="29"/>
      <c r="MPN80" s="29"/>
      <c r="MPO80" s="29"/>
      <c r="MPP80" s="29"/>
      <c r="MPQ80" s="29"/>
      <c r="MPR80" s="29"/>
      <c r="MPS80" s="29"/>
      <c r="MPT80" s="29"/>
      <c r="MPU80" s="29"/>
      <c r="MPV80" s="29"/>
      <c r="MPW80" s="29"/>
      <c r="MPX80" s="29"/>
      <c r="MPY80" s="29"/>
      <c r="MPZ80" s="29"/>
      <c r="MQA80" s="29"/>
      <c r="MQB80" s="29"/>
      <c r="MQC80" s="29"/>
      <c r="MQD80" s="29"/>
      <c r="MQE80" s="29"/>
      <c r="MQF80" s="29"/>
      <c r="MQG80" s="29"/>
      <c r="MQH80" s="29"/>
      <c r="MQI80" s="29"/>
      <c r="MQJ80" s="29"/>
      <c r="MQK80" s="29"/>
      <c r="MQL80" s="29"/>
      <c r="MQM80" s="29"/>
      <c r="MQN80" s="29"/>
      <c r="MQO80" s="29"/>
      <c r="MQP80" s="29"/>
      <c r="MQQ80" s="29"/>
      <c r="MQR80" s="29"/>
      <c r="MQS80" s="29"/>
      <c r="MQT80" s="29"/>
      <c r="MQU80" s="29"/>
      <c r="MQV80" s="29"/>
      <c r="MQW80" s="29"/>
      <c r="MQX80" s="29"/>
      <c r="MQY80" s="29"/>
      <c r="MQZ80" s="29"/>
      <c r="MRA80" s="29"/>
      <c r="MRB80" s="29"/>
      <c r="MRC80" s="29"/>
      <c r="MRD80" s="29"/>
      <c r="MRE80" s="29"/>
      <c r="MRF80" s="29"/>
      <c r="MRG80" s="29"/>
      <c r="MRH80" s="29"/>
      <c r="MRI80" s="29"/>
      <c r="MRJ80" s="29"/>
      <c r="MRK80" s="29"/>
      <c r="MRL80" s="29"/>
      <c r="MRM80" s="29"/>
      <c r="MRN80" s="29"/>
      <c r="MRO80" s="29"/>
      <c r="MRP80" s="29"/>
      <c r="MRQ80" s="29"/>
      <c r="MRR80" s="29"/>
      <c r="MRS80" s="29"/>
      <c r="MRT80" s="29"/>
      <c r="MRU80" s="29"/>
      <c r="MRV80" s="29"/>
      <c r="MRW80" s="29"/>
      <c r="MRX80" s="29"/>
      <c r="MRY80" s="29"/>
      <c r="MRZ80" s="29"/>
      <c r="MSA80" s="29"/>
      <c r="MSB80" s="29"/>
      <c r="MSC80" s="29"/>
      <c r="MSD80" s="29"/>
      <c r="MSE80" s="29"/>
      <c r="MSF80" s="29"/>
      <c r="MSG80" s="29"/>
      <c r="MSH80" s="29"/>
      <c r="MSI80" s="29"/>
      <c r="MSJ80" s="29"/>
      <c r="MSK80" s="29"/>
      <c r="MSL80" s="29"/>
      <c r="MSM80" s="29"/>
      <c r="MSN80" s="29"/>
      <c r="MSO80" s="29"/>
      <c r="MSP80" s="29"/>
      <c r="MSQ80" s="29"/>
      <c r="MSR80" s="29"/>
      <c r="MSS80" s="29"/>
      <c r="MST80" s="29"/>
      <c r="MSU80" s="29"/>
      <c r="MSV80" s="29"/>
      <c r="MSW80" s="29"/>
      <c r="MSX80" s="29"/>
      <c r="MSY80" s="29"/>
      <c r="MSZ80" s="29"/>
      <c r="MTA80" s="29"/>
      <c r="MTB80" s="29"/>
      <c r="MTC80" s="29"/>
      <c r="MTD80" s="29"/>
      <c r="MTE80" s="29"/>
      <c r="MTF80" s="29"/>
      <c r="MTG80" s="29"/>
      <c r="MTH80" s="29"/>
      <c r="MTI80" s="29"/>
      <c r="MTJ80" s="29"/>
      <c r="MTK80" s="29"/>
      <c r="MTL80" s="29"/>
      <c r="MTM80" s="29"/>
      <c r="MTN80" s="29"/>
      <c r="MTO80" s="29"/>
      <c r="MTP80" s="29"/>
      <c r="MTQ80" s="29"/>
      <c r="MTR80" s="29"/>
      <c r="MTS80" s="29"/>
      <c r="MTT80" s="29"/>
      <c r="MTU80" s="29"/>
      <c r="MTV80" s="29"/>
      <c r="MTW80" s="29"/>
      <c r="MTX80" s="29"/>
      <c r="MTY80" s="29"/>
      <c r="MTZ80" s="29"/>
      <c r="MUA80" s="29"/>
      <c r="MUB80" s="29"/>
      <c r="MUC80" s="29"/>
      <c r="MUD80" s="29"/>
      <c r="MUE80" s="29"/>
      <c r="MUF80" s="29"/>
      <c r="MUG80" s="29"/>
      <c r="MUH80" s="29"/>
      <c r="MUI80" s="29"/>
      <c r="MUJ80" s="29"/>
      <c r="MUK80" s="29"/>
      <c r="MUL80" s="29"/>
      <c r="MUM80" s="29"/>
      <c r="MUN80" s="29"/>
      <c r="MUO80" s="29"/>
      <c r="MUP80" s="29"/>
      <c r="MUQ80" s="29"/>
      <c r="MUR80" s="29"/>
      <c r="MUS80" s="29"/>
      <c r="MUT80" s="29"/>
      <c r="MUU80" s="29"/>
      <c r="MUV80" s="29"/>
      <c r="MUW80" s="29"/>
      <c r="MUX80" s="29"/>
      <c r="MUY80" s="29"/>
      <c r="MUZ80" s="29"/>
      <c r="MVA80" s="29"/>
      <c r="MVB80" s="29"/>
      <c r="MVC80" s="29"/>
      <c r="MVD80" s="29"/>
      <c r="MVE80" s="29"/>
      <c r="MVF80" s="29"/>
      <c r="MVG80" s="29"/>
      <c r="MVH80" s="29"/>
      <c r="MVI80" s="29"/>
      <c r="MVJ80" s="29"/>
      <c r="MVK80" s="29"/>
      <c r="MVL80" s="29"/>
      <c r="MVM80" s="29"/>
      <c r="MVN80" s="29"/>
      <c r="MVO80" s="29"/>
      <c r="MVP80" s="29"/>
      <c r="MVQ80" s="29"/>
      <c r="MVR80" s="29"/>
      <c r="MVS80" s="29"/>
      <c r="MVT80" s="29"/>
      <c r="MVU80" s="29"/>
      <c r="MVV80" s="29"/>
      <c r="MVW80" s="29"/>
      <c r="MVX80" s="29"/>
      <c r="MVY80" s="29"/>
      <c r="MVZ80" s="29"/>
      <c r="MWA80" s="29"/>
      <c r="MWB80" s="29"/>
      <c r="MWC80" s="29"/>
      <c r="MWD80" s="29"/>
      <c r="MWE80" s="29"/>
      <c r="MWF80" s="29"/>
      <c r="MWG80" s="29"/>
      <c r="MWH80" s="29"/>
      <c r="MWI80" s="29"/>
      <c r="MWJ80" s="29"/>
      <c r="MWK80" s="29"/>
      <c r="MWL80" s="29"/>
      <c r="MWM80" s="29"/>
      <c r="MWN80" s="29"/>
      <c r="MWO80" s="29"/>
      <c r="MWP80" s="29"/>
      <c r="MWQ80" s="29"/>
      <c r="MWR80" s="29"/>
      <c r="MWS80" s="29"/>
      <c r="MWT80" s="29"/>
      <c r="MWU80" s="29"/>
      <c r="MWV80" s="29"/>
      <c r="MWW80" s="29"/>
      <c r="MWX80" s="29"/>
      <c r="MWY80" s="29"/>
      <c r="MWZ80" s="29"/>
      <c r="MXA80" s="29"/>
      <c r="MXB80" s="29"/>
      <c r="MXC80" s="29"/>
      <c r="MXD80" s="29"/>
      <c r="MXE80" s="29"/>
      <c r="MXF80" s="29"/>
      <c r="MXG80" s="29"/>
      <c r="MXH80" s="29"/>
      <c r="MXI80" s="29"/>
      <c r="MXJ80" s="29"/>
      <c r="MXK80" s="29"/>
      <c r="MXL80" s="29"/>
      <c r="MXM80" s="29"/>
      <c r="MXN80" s="29"/>
      <c r="MXO80" s="29"/>
      <c r="MXP80" s="29"/>
      <c r="MXQ80" s="29"/>
      <c r="MXR80" s="29"/>
      <c r="MXS80" s="29"/>
      <c r="MXT80" s="29"/>
      <c r="MXU80" s="29"/>
      <c r="MXV80" s="29"/>
      <c r="MXW80" s="29"/>
      <c r="MXX80" s="29"/>
      <c r="MXY80" s="29"/>
      <c r="MXZ80" s="29"/>
      <c r="MYA80" s="29"/>
      <c r="MYB80" s="29"/>
      <c r="MYC80" s="29"/>
      <c r="MYD80" s="29"/>
      <c r="MYE80" s="29"/>
      <c r="MYF80" s="29"/>
      <c r="MYG80" s="29"/>
      <c r="MYH80" s="29"/>
      <c r="MYI80" s="29"/>
      <c r="MYJ80" s="29"/>
      <c r="MYK80" s="29"/>
      <c r="MYL80" s="29"/>
      <c r="MYM80" s="29"/>
      <c r="MYN80" s="29"/>
      <c r="MYO80" s="29"/>
      <c r="MYP80" s="29"/>
      <c r="MYQ80" s="29"/>
      <c r="MYR80" s="29"/>
      <c r="MYS80" s="29"/>
      <c r="MYT80" s="29"/>
      <c r="MYU80" s="29"/>
      <c r="MYV80" s="29"/>
      <c r="MYW80" s="29"/>
      <c r="MYX80" s="29"/>
      <c r="MYY80" s="29"/>
      <c r="MYZ80" s="29"/>
      <c r="MZA80" s="29"/>
      <c r="MZB80" s="29"/>
      <c r="MZC80" s="29"/>
      <c r="MZD80" s="29"/>
      <c r="MZE80" s="29"/>
      <c r="MZF80" s="29"/>
      <c r="MZG80" s="29"/>
      <c r="MZH80" s="29"/>
      <c r="MZI80" s="29"/>
      <c r="MZJ80" s="29"/>
      <c r="MZK80" s="29"/>
      <c r="MZL80" s="29"/>
      <c r="MZM80" s="29"/>
      <c r="MZN80" s="29"/>
      <c r="MZO80" s="29"/>
      <c r="MZP80" s="29"/>
      <c r="MZQ80" s="29"/>
      <c r="MZR80" s="29"/>
      <c r="MZS80" s="29"/>
      <c r="MZT80" s="29"/>
      <c r="MZU80" s="29"/>
      <c r="MZV80" s="29"/>
      <c r="MZW80" s="29"/>
      <c r="MZX80" s="29"/>
      <c r="MZY80" s="29"/>
      <c r="MZZ80" s="29"/>
      <c r="NAA80" s="29"/>
      <c r="NAB80" s="29"/>
      <c r="NAC80" s="29"/>
      <c r="NAD80" s="29"/>
      <c r="NAE80" s="29"/>
      <c r="NAF80" s="29"/>
      <c r="NAG80" s="29"/>
      <c r="NAH80" s="29"/>
      <c r="NAI80" s="29"/>
      <c r="NAJ80" s="29"/>
      <c r="NAK80" s="29"/>
      <c r="NAL80" s="29"/>
      <c r="NAM80" s="29"/>
      <c r="NAN80" s="29"/>
      <c r="NAO80" s="29"/>
      <c r="NAP80" s="29"/>
      <c r="NAQ80" s="29"/>
      <c r="NAR80" s="29"/>
      <c r="NAS80" s="29"/>
      <c r="NAT80" s="29"/>
      <c r="NAU80" s="29"/>
      <c r="NAV80" s="29"/>
      <c r="NAW80" s="29"/>
      <c r="NAX80" s="29"/>
      <c r="NAY80" s="29"/>
      <c r="NAZ80" s="29"/>
      <c r="NBA80" s="29"/>
      <c r="NBB80" s="29"/>
      <c r="NBC80" s="29"/>
      <c r="NBD80" s="29"/>
      <c r="NBE80" s="29"/>
      <c r="NBF80" s="29"/>
      <c r="NBG80" s="29"/>
      <c r="NBH80" s="29"/>
      <c r="NBI80" s="29"/>
      <c r="NBJ80" s="29"/>
      <c r="NBK80" s="29"/>
      <c r="NBL80" s="29"/>
      <c r="NBM80" s="29"/>
      <c r="NBN80" s="29"/>
      <c r="NBO80" s="29"/>
      <c r="NBP80" s="29"/>
      <c r="NBQ80" s="29"/>
      <c r="NBR80" s="29"/>
      <c r="NBS80" s="29"/>
      <c r="NBT80" s="29"/>
      <c r="NBU80" s="29"/>
      <c r="NBV80" s="29"/>
      <c r="NBW80" s="29"/>
      <c r="NBX80" s="29"/>
      <c r="NBY80" s="29"/>
      <c r="NBZ80" s="29"/>
      <c r="NCA80" s="29"/>
      <c r="NCB80" s="29"/>
      <c r="NCC80" s="29"/>
      <c r="NCD80" s="29"/>
      <c r="NCE80" s="29"/>
      <c r="NCF80" s="29"/>
      <c r="NCG80" s="29"/>
      <c r="NCH80" s="29"/>
      <c r="NCI80" s="29"/>
      <c r="NCJ80" s="29"/>
      <c r="NCK80" s="29"/>
      <c r="NCL80" s="29"/>
      <c r="NCM80" s="29"/>
      <c r="NCN80" s="29"/>
      <c r="NCO80" s="29"/>
      <c r="NCP80" s="29"/>
      <c r="NCQ80" s="29"/>
      <c r="NCR80" s="29"/>
      <c r="NCS80" s="29"/>
      <c r="NCT80" s="29"/>
      <c r="NCU80" s="29"/>
      <c r="NCV80" s="29"/>
      <c r="NCW80" s="29"/>
      <c r="NCX80" s="29"/>
      <c r="NCY80" s="29"/>
      <c r="NCZ80" s="29"/>
      <c r="NDA80" s="29"/>
      <c r="NDB80" s="29"/>
      <c r="NDC80" s="29"/>
      <c r="NDD80" s="29"/>
      <c r="NDE80" s="29"/>
      <c r="NDF80" s="29"/>
      <c r="NDG80" s="29"/>
      <c r="NDH80" s="29"/>
      <c r="NDI80" s="29"/>
      <c r="NDJ80" s="29"/>
      <c r="NDK80" s="29"/>
      <c r="NDL80" s="29"/>
      <c r="NDM80" s="29"/>
      <c r="NDN80" s="29"/>
      <c r="NDO80" s="29"/>
      <c r="NDP80" s="29"/>
      <c r="NDQ80" s="29"/>
      <c r="NDR80" s="29"/>
      <c r="NDS80" s="29"/>
      <c r="NDT80" s="29"/>
      <c r="NDU80" s="29"/>
      <c r="NDV80" s="29"/>
      <c r="NDW80" s="29"/>
      <c r="NDX80" s="29"/>
      <c r="NDY80" s="29"/>
      <c r="NDZ80" s="29"/>
      <c r="NEA80" s="29"/>
      <c r="NEB80" s="29"/>
      <c r="NEC80" s="29"/>
      <c r="NED80" s="29"/>
      <c r="NEE80" s="29"/>
      <c r="NEF80" s="29"/>
      <c r="NEG80" s="29"/>
      <c r="NEH80" s="29"/>
      <c r="NEI80" s="29"/>
      <c r="NEJ80" s="29"/>
      <c r="NEK80" s="29"/>
      <c r="NEL80" s="29"/>
      <c r="NEM80" s="29"/>
      <c r="NEN80" s="29"/>
      <c r="NEO80" s="29"/>
      <c r="NEP80" s="29"/>
      <c r="NEQ80" s="29"/>
      <c r="NER80" s="29"/>
      <c r="NES80" s="29"/>
      <c r="NET80" s="29"/>
      <c r="NEU80" s="29"/>
      <c r="NEV80" s="29"/>
      <c r="NEW80" s="29"/>
      <c r="NEX80" s="29"/>
      <c r="NEY80" s="29"/>
      <c r="NEZ80" s="29"/>
      <c r="NFA80" s="29"/>
      <c r="NFB80" s="29"/>
      <c r="NFC80" s="29"/>
      <c r="NFD80" s="29"/>
      <c r="NFE80" s="29"/>
      <c r="NFF80" s="29"/>
      <c r="NFG80" s="29"/>
      <c r="NFH80" s="29"/>
      <c r="NFI80" s="29"/>
      <c r="NFJ80" s="29"/>
      <c r="NFK80" s="29"/>
      <c r="NFL80" s="29"/>
      <c r="NFM80" s="29"/>
      <c r="NFN80" s="29"/>
      <c r="NFO80" s="29"/>
      <c r="NFP80" s="29"/>
      <c r="NFQ80" s="29"/>
      <c r="NFR80" s="29"/>
      <c r="NFS80" s="29"/>
      <c r="NFT80" s="29"/>
      <c r="NFU80" s="29"/>
      <c r="NFV80" s="29"/>
      <c r="NFW80" s="29"/>
      <c r="NFX80" s="29"/>
      <c r="NFY80" s="29"/>
      <c r="NFZ80" s="29"/>
      <c r="NGA80" s="29"/>
      <c r="NGB80" s="29"/>
      <c r="NGC80" s="29"/>
      <c r="NGD80" s="29"/>
      <c r="NGE80" s="29"/>
      <c r="NGF80" s="29"/>
      <c r="NGG80" s="29"/>
      <c r="NGH80" s="29"/>
      <c r="NGI80" s="29"/>
      <c r="NGJ80" s="29"/>
      <c r="NGK80" s="29"/>
      <c r="NGL80" s="29"/>
      <c r="NGM80" s="29"/>
      <c r="NGN80" s="29"/>
      <c r="NGO80" s="29"/>
      <c r="NGP80" s="29"/>
      <c r="NGQ80" s="29"/>
      <c r="NGR80" s="29"/>
      <c r="NGS80" s="29"/>
      <c r="NGT80" s="29"/>
      <c r="NGU80" s="29"/>
      <c r="NGV80" s="29"/>
      <c r="NGW80" s="29"/>
      <c r="NGX80" s="29"/>
      <c r="NGY80" s="29"/>
      <c r="NGZ80" s="29"/>
      <c r="NHA80" s="29"/>
      <c r="NHB80" s="29"/>
      <c r="NHC80" s="29"/>
      <c r="NHD80" s="29"/>
      <c r="NHE80" s="29"/>
      <c r="NHF80" s="29"/>
      <c r="NHG80" s="29"/>
      <c r="NHH80" s="29"/>
      <c r="NHI80" s="29"/>
      <c r="NHJ80" s="29"/>
      <c r="NHK80" s="29"/>
      <c r="NHL80" s="29"/>
      <c r="NHM80" s="29"/>
      <c r="NHN80" s="29"/>
      <c r="NHO80" s="29"/>
      <c r="NHP80" s="29"/>
      <c r="NHQ80" s="29"/>
      <c r="NHR80" s="29"/>
      <c r="NHS80" s="29"/>
      <c r="NHT80" s="29"/>
      <c r="NHU80" s="29"/>
      <c r="NHV80" s="29"/>
      <c r="NHW80" s="29"/>
      <c r="NHX80" s="29"/>
      <c r="NHY80" s="29"/>
      <c r="NHZ80" s="29"/>
      <c r="NIA80" s="29"/>
      <c r="NIB80" s="29"/>
      <c r="NIC80" s="29"/>
      <c r="NID80" s="29"/>
      <c r="NIE80" s="29"/>
      <c r="NIF80" s="29"/>
      <c r="NIG80" s="29"/>
      <c r="NIH80" s="29"/>
      <c r="NII80" s="29"/>
      <c r="NIJ80" s="29"/>
      <c r="NIK80" s="29"/>
      <c r="NIL80" s="29"/>
      <c r="NIM80" s="29"/>
      <c r="NIN80" s="29"/>
      <c r="NIO80" s="29"/>
      <c r="NIP80" s="29"/>
      <c r="NIQ80" s="29"/>
      <c r="NIR80" s="29"/>
      <c r="NIS80" s="29"/>
      <c r="NIT80" s="29"/>
      <c r="NIU80" s="29"/>
      <c r="NIV80" s="29"/>
      <c r="NIW80" s="29"/>
      <c r="NIX80" s="29"/>
      <c r="NIY80" s="29"/>
      <c r="NIZ80" s="29"/>
      <c r="NJA80" s="29"/>
      <c r="NJB80" s="29"/>
      <c r="NJC80" s="29"/>
      <c r="NJD80" s="29"/>
      <c r="NJE80" s="29"/>
      <c r="NJF80" s="29"/>
      <c r="NJG80" s="29"/>
      <c r="NJH80" s="29"/>
      <c r="NJI80" s="29"/>
      <c r="NJJ80" s="29"/>
      <c r="NJK80" s="29"/>
      <c r="NJL80" s="29"/>
      <c r="NJM80" s="29"/>
      <c r="NJN80" s="29"/>
      <c r="NJO80" s="29"/>
      <c r="NJP80" s="29"/>
      <c r="NJQ80" s="29"/>
      <c r="NJR80" s="29"/>
      <c r="NJS80" s="29"/>
      <c r="NJT80" s="29"/>
      <c r="NJU80" s="29"/>
      <c r="NJV80" s="29"/>
      <c r="NJW80" s="29"/>
      <c r="NJX80" s="29"/>
      <c r="NJY80" s="29"/>
      <c r="NJZ80" s="29"/>
      <c r="NKA80" s="29"/>
      <c r="NKB80" s="29"/>
      <c r="NKC80" s="29"/>
      <c r="NKD80" s="29"/>
      <c r="NKE80" s="29"/>
      <c r="NKF80" s="29"/>
      <c r="NKG80" s="29"/>
      <c r="NKH80" s="29"/>
      <c r="NKI80" s="29"/>
      <c r="NKJ80" s="29"/>
      <c r="NKK80" s="29"/>
      <c r="NKL80" s="29"/>
      <c r="NKM80" s="29"/>
      <c r="NKN80" s="29"/>
      <c r="NKO80" s="29"/>
      <c r="NKP80" s="29"/>
      <c r="NKQ80" s="29"/>
      <c r="NKR80" s="29"/>
      <c r="NKS80" s="29"/>
      <c r="NKT80" s="29"/>
      <c r="NKU80" s="29"/>
      <c r="NKV80" s="29"/>
      <c r="NKW80" s="29"/>
      <c r="NKX80" s="29"/>
      <c r="NKY80" s="29"/>
      <c r="NKZ80" s="29"/>
      <c r="NLA80" s="29"/>
      <c r="NLB80" s="29"/>
      <c r="NLC80" s="29"/>
      <c r="NLD80" s="29"/>
      <c r="NLE80" s="29"/>
      <c r="NLF80" s="29"/>
      <c r="NLG80" s="29"/>
      <c r="NLH80" s="29"/>
      <c r="NLI80" s="29"/>
      <c r="NLJ80" s="29"/>
      <c r="NLK80" s="29"/>
      <c r="NLL80" s="29"/>
      <c r="NLM80" s="29"/>
      <c r="NLN80" s="29"/>
      <c r="NLO80" s="29"/>
      <c r="NLP80" s="29"/>
      <c r="NLQ80" s="29"/>
      <c r="NLR80" s="29"/>
      <c r="NLS80" s="29"/>
      <c r="NLT80" s="29"/>
      <c r="NLU80" s="29"/>
      <c r="NLV80" s="29"/>
      <c r="NLW80" s="29"/>
      <c r="NLX80" s="29"/>
      <c r="NLY80" s="29"/>
      <c r="NLZ80" s="29"/>
      <c r="NMA80" s="29"/>
      <c r="NMB80" s="29"/>
      <c r="NMC80" s="29"/>
      <c r="NMD80" s="29"/>
      <c r="NME80" s="29"/>
      <c r="NMF80" s="29"/>
      <c r="NMG80" s="29"/>
      <c r="NMH80" s="29"/>
      <c r="NMI80" s="29"/>
      <c r="NMJ80" s="29"/>
      <c r="NMK80" s="29"/>
      <c r="NML80" s="29"/>
      <c r="NMM80" s="29"/>
      <c r="NMN80" s="29"/>
      <c r="NMO80" s="29"/>
      <c r="NMP80" s="29"/>
      <c r="NMQ80" s="29"/>
      <c r="NMR80" s="29"/>
      <c r="NMS80" s="29"/>
      <c r="NMT80" s="29"/>
      <c r="NMU80" s="29"/>
      <c r="NMV80" s="29"/>
      <c r="NMW80" s="29"/>
      <c r="NMX80" s="29"/>
      <c r="NMY80" s="29"/>
      <c r="NMZ80" s="29"/>
      <c r="NNA80" s="29"/>
      <c r="NNB80" s="29"/>
      <c r="NNC80" s="29"/>
      <c r="NND80" s="29"/>
      <c r="NNE80" s="29"/>
      <c r="NNF80" s="29"/>
      <c r="NNG80" s="29"/>
      <c r="NNH80" s="29"/>
      <c r="NNI80" s="29"/>
      <c r="NNJ80" s="29"/>
      <c r="NNK80" s="29"/>
      <c r="NNL80" s="29"/>
      <c r="NNM80" s="29"/>
      <c r="NNN80" s="29"/>
      <c r="NNO80" s="29"/>
      <c r="NNP80" s="29"/>
      <c r="NNQ80" s="29"/>
      <c r="NNR80" s="29"/>
      <c r="NNS80" s="29"/>
      <c r="NNT80" s="29"/>
      <c r="NNU80" s="29"/>
      <c r="NNV80" s="29"/>
      <c r="NNW80" s="29"/>
      <c r="NNX80" s="29"/>
      <c r="NNY80" s="29"/>
      <c r="NNZ80" s="29"/>
      <c r="NOA80" s="29"/>
      <c r="NOB80" s="29"/>
      <c r="NOC80" s="29"/>
      <c r="NOD80" s="29"/>
      <c r="NOE80" s="29"/>
      <c r="NOF80" s="29"/>
      <c r="NOG80" s="29"/>
      <c r="NOH80" s="29"/>
      <c r="NOI80" s="29"/>
      <c r="NOJ80" s="29"/>
      <c r="NOK80" s="29"/>
      <c r="NOL80" s="29"/>
      <c r="NOM80" s="29"/>
      <c r="NON80" s="29"/>
      <c r="NOO80" s="29"/>
      <c r="NOP80" s="29"/>
      <c r="NOQ80" s="29"/>
      <c r="NOR80" s="29"/>
      <c r="NOS80" s="29"/>
      <c r="NOT80" s="29"/>
      <c r="NOU80" s="29"/>
      <c r="NOV80" s="29"/>
      <c r="NOW80" s="29"/>
      <c r="NOX80" s="29"/>
      <c r="NOY80" s="29"/>
      <c r="NOZ80" s="29"/>
      <c r="NPA80" s="29"/>
      <c r="NPB80" s="29"/>
      <c r="NPC80" s="29"/>
      <c r="NPD80" s="29"/>
      <c r="NPE80" s="29"/>
      <c r="NPF80" s="29"/>
      <c r="NPG80" s="29"/>
      <c r="NPH80" s="29"/>
      <c r="NPI80" s="29"/>
      <c r="NPJ80" s="29"/>
      <c r="NPK80" s="29"/>
      <c r="NPL80" s="29"/>
      <c r="NPM80" s="29"/>
      <c r="NPN80" s="29"/>
      <c r="NPO80" s="29"/>
      <c r="NPP80" s="29"/>
      <c r="NPQ80" s="29"/>
      <c r="NPR80" s="29"/>
      <c r="NPS80" s="29"/>
      <c r="NPT80" s="29"/>
      <c r="NPU80" s="29"/>
      <c r="NPV80" s="29"/>
      <c r="NPW80" s="29"/>
      <c r="NPX80" s="29"/>
      <c r="NPY80" s="29"/>
      <c r="NPZ80" s="29"/>
      <c r="NQA80" s="29"/>
      <c r="NQB80" s="29"/>
      <c r="NQC80" s="29"/>
      <c r="NQD80" s="29"/>
      <c r="NQE80" s="29"/>
      <c r="NQF80" s="29"/>
      <c r="NQG80" s="29"/>
      <c r="NQH80" s="29"/>
      <c r="NQI80" s="29"/>
      <c r="NQJ80" s="29"/>
      <c r="NQK80" s="29"/>
      <c r="NQL80" s="29"/>
      <c r="NQM80" s="29"/>
      <c r="NQN80" s="29"/>
      <c r="NQO80" s="29"/>
      <c r="NQP80" s="29"/>
      <c r="NQQ80" s="29"/>
      <c r="NQR80" s="29"/>
      <c r="NQS80" s="29"/>
      <c r="NQT80" s="29"/>
      <c r="NQU80" s="29"/>
      <c r="NQV80" s="29"/>
      <c r="NQW80" s="29"/>
      <c r="NQX80" s="29"/>
      <c r="NQY80" s="29"/>
      <c r="NQZ80" s="29"/>
      <c r="NRA80" s="29"/>
      <c r="NRB80" s="29"/>
      <c r="NRC80" s="29"/>
      <c r="NRD80" s="29"/>
      <c r="NRE80" s="29"/>
      <c r="NRF80" s="29"/>
      <c r="NRG80" s="29"/>
      <c r="NRH80" s="29"/>
      <c r="NRI80" s="29"/>
      <c r="NRJ80" s="29"/>
      <c r="NRK80" s="29"/>
      <c r="NRL80" s="29"/>
      <c r="NRM80" s="29"/>
      <c r="NRN80" s="29"/>
      <c r="NRO80" s="29"/>
      <c r="NRP80" s="29"/>
      <c r="NRQ80" s="29"/>
      <c r="NRR80" s="29"/>
      <c r="NRS80" s="29"/>
      <c r="NRT80" s="29"/>
      <c r="NRU80" s="29"/>
      <c r="NRV80" s="29"/>
      <c r="NRW80" s="29"/>
      <c r="NRX80" s="29"/>
      <c r="NRY80" s="29"/>
      <c r="NRZ80" s="29"/>
      <c r="NSA80" s="29"/>
      <c r="NSB80" s="29"/>
      <c r="NSC80" s="29"/>
      <c r="NSD80" s="29"/>
      <c r="NSE80" s="29"/>
      <c r="NSF80" s="29"/>
      <c r="NSG80" s="29"/>
      <c r="NSH80" s="29"/>
      <c r="NSI80" s="29"/>
      <c r="NSJ80" s="29"/>
      <c r="NSK80" s="29"/>
      <c r="NSL80" s="29"/>
      <c r="NSM80" s="29"/>
      <c r="NSN80" s="29"/>
      <c r="NSO80" s="29"/>
      <c r="NSP80" s="29"/>
      <c r="NSQ80" s="29"/>
      <c r="NSR80" s="29"/>
      <c r="NSS80" s="29"/>
      <c r="NST80" s="29"/>
      <c r="NSU80" s="29"/>
      <c r="NSV80" s="29"/>
      <c r="NSW80" s="29"/>
      <c r="NSX80" s="29"/>
      <c r="NSY80" s="29"/>
      <c r="NSZ80" s="29"/>
      <c r="NTA80" s="29"/>
      <c r="NTB80" s="29"/>
      <c r="NTC80" s="29"/>
      <c r="NTD80" s="29"/>
      <c r="NTE80" s="29"/>
      <c r="NTF80" s="29"/>
      <c r="NTG80" s="29"/>
      <c r="NTH80" s="29"/>
      <c r="NTI80" s="29"/>
      <c r="NTJ80" s="29"/>
      <c r="NTK80" s="29"/>
      <c r="NTL80" s="29"/>
      <c r="NTM80" s="29"/>
      <c r="NTN80" s="29"/>
      <c r="NTO80" s="29"/>
      <c r="NTP80" s="29"/>
      <c r="NTQ80" s="29"/>
      <c r="NTR80" s="29"/>
      <c r="NTS80" s="29"/>
      <c r="NTT80" s="29"/>
      <c r="NTU80" s="29"/>
      <c r="NTV80" s="29"/>
      <c r="NTW80" s="29"/>
      <c r="NTX80" s="29"/>
      <c r="NTY80" s="29"/>
      <c r="NTZ80" s="29"/>
      <c r="NUA80" s="29"/>
      <c r="NUB80" s="29"/>
      <c r="NUC80" s="29"/>
      <c r="NUD80" s="29"/>
      <c r="NUE80" s="29"/>
      <c r="NUF80" s="29"/>
      <c r="NUG80" s="29"/>
      <c r="NUH80" s="29"/>
      <c r="NUI80" s="29"/>
      <c r="NUJ80" s="29"/>
      <c r="NUK80" s="29"/>
      <c r="NUL80" s="29"/>
      <c r="NUM80" s="29"/>
      <c r="NUN80" s="29"/>
      <c r="NUO80" s="29"/>
      <c r="NUP80" s="29"/>
      <c r="NUQ80" s="29"/>
      <c r="NUR80" s="29"/>
      <c r="NUS80" s="29"/>
      <c r="NUT80" s="29"/>
      <c r="NUU80" s="29"/>
      <c r="NUV80" s="29"/>
      <c r="NUW80" s="29"/>
      <c r="NUX80" s="29"/>
      <c r="NUY80" s="29"/>
      <c r="NUZ80" s="29"/>
      <c r="NVA80" s="29"/>
      <c r="NVB80" s="29"/>
      <c r="NVC80" s="29"/>
      <c r="NVD80" s="29"/>
      <c r="NVE80" s="29"/>
      <c r="NVF80" s="29"/>
      <c r="NVG80" s="29"/>
      <c r="NVH80" s="29"/>
      <c r="NVI80" s="29"/>
      <c r="NVJ80" s="29"/>
      <c r="NVK80" s="29"/>
      <c r="NVL80" s="29"/>
      <c r="NVM80" s="29"/>
      <c r="NVN80" s="29"/>
      <c r="NVO80" s="29"/>
      <c r="NVP80" s="29"/>
      <c r="NVQ80" s="29"/>
      <c r="NVR80" s="29"/>
      <c r="NVS80" s="29"/>
      <c r="NVT80" s="29"/>
      <c r="NVU80" s="29"/>
      <c r="NVV80" s="29"/>
      <c r="NVW80" s="29"/>
      <c r="NVX80" s="29"/>
      <c r="NVY80" s="29"/>
      <c r="NVZ80" s="29"/>
      <c r="NWA80" s="29"/>
      <c r="NWB80" s="29"/>
      <c r="NWC80" s="29"/>
      <c r="NWD80" s="29"/>
      <c r="NWE80" s="29"/>
      <c r="NWF80" s="29"/>
      <c r="NWG80" s="29"/>
      <c r="NWH80" s="29"/>
      <c r="NWI80" s="29"/>
      <c r="NWJ80" s="29"/>
      <c r="NWK80" s="29"/>
      <c r="NWL80" s="29"/>
      <c r="NWM80" s="29"/>
      <c r="NWN80" s="29"/>
      <c r="NWO80" s="29"/>
      <c r="NWP80" s="29"/>
      <c r="NWQ80" s="29"/>
      <c r="NWR80" s="29"/>
      <c r="NWS80" s="29"/>
      <c r="NWT80" s="29"/>
      <c r="NWU80" s="29"/>
      <c r="NWV80" s="29"/>
      <c r="NWW80" s="29"/>
      <c r="NWX80" s="29"/>
      <c r="NWY80" s="29"/>
      <c r="NWZ80" s="29"/>
      <c r="NXA80" s="29"/>
      <c r="NXB80" s="29"/>
      <c r="NXC80" s="29"/>
      <c r="NXD80" s="29"/>
      <c r="NXE80" s="29"/>
      <c r="NXF80" s="29"/>
      <c r="NXG80" s="29"/>
      <c r="NXH80" s="29"/>
      <c r="NXI80" s="29"/>
      <c r="NXJ80" s="29"/>
      <c r="NXK80" s="29"/>
      <c r="NXL80" s="29"/>
      <c r="NXM80" s="29"/>
      <c r="NXN80" s="29"/>
      <c r="NXO80" s="29"/>
      <c r="NXP80" s="29"/>
      <c r="NXQ80" s="29"/>
      <c r="NXR80" s="29"/>
      <c r="NXS80" s="29"/>
      <c r="NXT80" s="29"/>
      <c r="NXU80" s="29"/>
      <c r="NXV80" s="29"/>
      <c r="NXW80" s="29"/>
      <c r="NXX80" s="29"/>
      <c r="NXY80" s="29"/>
      <c r="NXZ80" s="29"/>
      <c r="NYA80" s="29"/>
      <c r="NYB80" s="29"/>
      <c r="NYC80" s="29"/>
      <c r="NYD80" s="29"/>
      <c r="NYE80" s="29"/>
      <c r="NYF80" s="29"/>
      <c r="NYG80" s="29"/>
      <c r="NYH80" s="29"/>
      <c r="NYI80" s="29"/>
      <c r="NYJ80" s="29"/>
      <c r="NYK80" s="29"/>
      <c r="NYL80" s="29"/>
      <c r="NYM80" s="29"/>
      <c r="NYN80" s="29"/>
      <c r="NYO80" s="29"/>
      <c r="NYP80" s="29"/>
      <c r="NYQ80" s="29"/>
      <c r="NYR80" s="29"/>
      <c r="NYS80" s="29"/>
      <c r="NYT80" s="29"/>
      <c r="NYU80" s="29"/>
      <c r="NYV80" s="29"/>
      <c r="NYW80" s="29"/>
      <c r="NYX80" s="29"/>
      <c r="NYY80" s="29"/>
      <c r="NYZ80" s="29"/>
      <c r="NZA80" s="29"/>
      <c r="NZB80" s="29"/>
      <c r="NZC80" s="29"/>
      <c r="NZD80" s="29"/>
      <c r="NZE80" s="29"/>
      <c r="NZF80" s="29"/>
      <c r="NZG80" s="29"/>
      <c r="NZH80" s="29"/>
      <c r="NZI80" s="29"/>
      <c r="NZJ80" s="29"/>
      <c r="NZK80" s="29"/>
      <c r="NZL80" s="29"/>
      <c r="NZM80" s="29"/>
      <c r="NZN80" s="29"/>
      <c r="NZO80" s="29"/>
      <c r="NZP80" s="29"/>
      <c r="NZQ80" s="29"/>
      <c r="NZR80" s="29"/>
      <c r="NZS80" s="29"/>
      <c r="NZT80" s="29"/>
      <c r="NZU80" s="29"/>
      <c r="NZV80" s="29"/>
      <c r="NZW80" s="29"/>
      <c r="NZX80" s="29"/>
      <c r="NZY80" s="29"/>
      <c r="NZZ80" s="29"/>
      <c r="OAA80" s="29"/>
      <c r="OAB80" s="29"/>
      <c r="OAC80" s="29"/>
      <c r="OAD80" s="29"/>
      <c r="OAE80" s="29"/>
      <c r="OAF80" s="29"/>
      <c r="OAG80" s="29"/>
      <c r="OAH80" s="29"/>
      <c r="OAI80" s="29"/>
      <c r="OAJ80" s="29"/>
      <c r="OAK80" s="29"/>
      <c r="OAL80" s="29"/>
      <c r="OAM80" s="29"/>
      <c r="OAN80" s="29"/>
      <c r="OAO80" s="29"/>
      <c r="OAP80" s="29"/>
      <c r="OAQ80" s="29"/>
      <c r="OAR80" s="29"/>
      <c r="OAS80" s="29"/>
      <c r="OAT80" s="29"/>
      <c r="OAU80" s="29"/>
      <c r="OAV80" s="29"/>
      <c r="OAW80" s="29"/>
      <c r="OAX80" s="29"/>
      <c r="OAY80" s="29"/>
      <c r="OAZ80" s="29"/>
      <c r="OBA80" s="29"/>
      <c r="OBB80" s="29"/>
      <c r="OBC80" s="29"/>
      <c r="OBD80" s="29"/>
      <c r="OBE80" s="29"/>
      <c r="OBF80" s="29"/>
      <c r="OBG80" s="29"/>
      <c r="OBH80" s="29"/>
      <c r="OBI80" s="29"/>
      <c r="OBJ80" s="29"/>
      <c r="OBK80" s="29"/>
      <c r="OBL80" s="29"/>
      <c r="OBM80" s="29"/>
      <c r="OBN80" s="29"/>
      <c r="OBO80" s="29"/>
      <c r="OBP80" s="29"/>
      <c r="OBQ80" s="29"/>
      <c r="OBR80" s="29"/>
      <c r="OBS80" s="29"/>
      <c r="OBT80" s="29"/>
      <c r="OBU80" s="29"/>
      <c r="OBV80" s="29"/>
      <c r="OBW80" s="29"/>
      <c r="OBX80" s="29"/>
      <c r="OBY80" s="29"/>
      <c r="OBZ80" s="29"/>
      <c r="OCA80" s="29"/>
      <c r="OCB80" s="29"/>
      <c r="OCC80" s="29"/>
      <c r="OCD80" s="29"/>
      <c r="OCE80" s="29"/>
      <c r="OCF80" s="29"/>
      <c r="OCG80" s="29"/>
      <c r="OCH80" s="29"/>
      <c r="OCI80" s="29"/>
      <c r="OCJ80" s="29"/>
      <c r="OCK80" s="29"/>
      <c r="OCL80" s="29"/>
      <c r="OCM80" s="29"/>
      <c r="OCN80" s="29"/>
      <c r="OCO80" s="29"/>
      <c r="OCP80" s="29"/>
      <c r="OCQ80" s="29"/>
      <c r="OCR80" s="29"/>
      <c r="OCS80" s="29"/>
      <c r="OCT80" s="29"/>
      <c r="OCU80" s="29"/>
      <c r="OCV80" s="29"/>
      <c r="OCW80" s="29"/>
      <c r="OCX80" s="29"/>
      <c r="OCY80" s="29"/>
      <c r="OCZ80" s="29"/>
      <c r="ODA80" s="29"/>
      <c r="ODB80" s="29"/>
      <c r="ODC80" s="29"/>
      <c r="ODD80" s="29"/>
      <c r="ODE80" s="29"/>
      <c r="ODF80" s="29"/>
      <c r="ODG80" s="29"/>
      <c r="ODH80" s="29"/>
      <c r="ODI80" s="29"/>
      <c r="ODJ80" s="29"/>
      <c r="ODK80" s="29"/>
      <c r="ODL80" s="29"/>
      <c r="ODM80" s="29"/>
      <c r="ODN80" s="29"/>
      <c r="ODO80" s="29"/>
      <c r="ODP80" s="29"/>
      <c r="ODQ80" s="29"/>
      <c r="ODR80" s="29"/>
      <c r="ODS80" s="29"/>
      <c r="ODT80" s="29"/>
      <c r="ODU80" s="29"/>
      <c r="ODV80" s="29"/>
      <c r="ODW80" s="29"/>
      <c r="ODX80" s="29"/>
      <c r="ODY80" s="29"/>
      <c r="ODZ80" s="29"/>
      <c r="OEA80" s="29"/>
      <c r="OEB80" s="29"/>
      <c r="OEC80" s="29"/>
      <c r="OED80" s="29"/>
      <c r="OEE80" s="29"/>
      <c r="OEF80" s="29"/>
      <c r="OEG80" s="29"/>
      <c r="OEH80" s="29"/>
      <c r="OEI80" s="29"/>
      <c r="OEJ80" s="29"/>
      <c r="OEK80" s="29"/>
      <c r="OEL80" s="29"/>
      <c r="OEM80" s="29"/>
      <c r="OEN80" s="29"/>
      <c r="OEO80" s="29"/>
      <c r="OEP80" s="29"/>
      <c r="OEQ80" s="29"/>
      <c r="OER80" s="29"/>
      <c r="OES80" s="29"/>
      <c r="OET80" s="29"/>
      <c r="OEU80" s="29"/>
      <c r="OEV80" s="29"/>
      <c r="OEW80" s="29"/>
      <c r="OEX80" s="29"/>
      <c r="OEY80" s="29"/>
      <c r="OEZ80" s="29"/>
      <c r="OFA80" s="29"/>
      <c r="OFB80" s="29"/>
      <c r="OFC80" s="29"/>
      <c r="OFD80" s="29"/>
      <c r="OFE80" s="29"/>
      <c r="OFF80" s="29"/>
      <c r="OFG80" s="29"/>
      <c r="OFH80" s="29"/>
      <c r="OFI80" s="29"/>
      <c r="OFJ80" s="29"/>
      <c r="OFK80" s="29"/>
      <c r="OFL80" s="29"/>
      <c r="OFM80" s="29"/>
      <c r="OFN80" s="29"/>
      <c r="OFO80" s="29"/>
      <c r="OFP80" s="29"/>
      <c r="OFQ80" s="29"/>
      <c r="OFR80" s="29"/>
      <c r="OFS80" s="29"/>
      <c r="OFT80" s="29"/>
      <c r="OFU80" s="29"/>
      <c r="OFV80" s="29"/>
      <c r="OFW80" s="29"/>
      <c r="OFX80" s="29"/>
      <c r="OFY80" s="29"/>
      <c r="OFZ80" s="29"/>
      <c r="OGA80" s="29"/>
      <c r="OGB80" s="29"/>
      <c r="OGC80" s="29"/>
      <c r="OGD80" s="29"/>
      <c r="OGE80" s="29"/>
      <c r="OGF80" s="29"/>
      <c r="OGG80" s="29"/>
      <c r="OGH80" s="29"/>
      <c r="OGI80" s="29"/>
      <c r="OGJ80" s="29"/>
      <c r="OGK80" s="29"/>
      <c r="OGL80" s="29"/>
      <c r="OGM80" s="29"/>
      <c r="OGN80" s="29"/>
      <c r="OGO80" s="29"/>
      <c r="OGP80" s="29"/>
      <c r="OGQ80" s="29"/>
      <c r="OGR80" s="29"/>
      <c r="OGS80" s="29"/>
      <c r="OGT80" s="29"/>
      <c r="OGU80" s="29"/>
      <c r="OGV80" s="29"/>
      <c r="OGW80" s="29"/>
      <c r="OGX80" s="29"/>
      <c r="OGY80" s="29"/>
      <c r="OGZ80" s="29"/>
      <c r="OHA80" s="29"/>
      <c r="OHB80" s="29"/>
      <c r="OHC80" s="29"/>
      <c r="OHD80" s="29"/>
      <c r="OHE80" s="29"/>
      <c r="OHF80" s="29"/>
      <c r="OHG80" s="29"/>
      <c r="OHH80" s="29"/>
      <c r="OHI80" s="29"/>
      <c r="OHJ80" s="29"/>
      <c r="OHK80" s="29"/>
      <c r="OHL80" s="29"/>
      <c r="OHM80" s="29"/>
      <c r="OHN80" s="29"/>
      <c r="OHO80" s="29"/>
      <c r="OHP80" s="29"/>
      <c r="OHQ80" s="29"/>
      <c r="OHR80" s="29"/>
      <c r="OHS80" s="29"/>
      <c r="OHT80" s="29"/>
      <c r="OHU80" s="29"/>
      <c r="OHV80" s="29"/>
      <c r="OHW80" s="29"/>
      <c r="OHX80" s="29"/>
      <c r="OHY80" s="29"/>
      <c r="OHZ80" s="29"/>
      <c r="OIA80" s="29"/>
      <c r="OIB80" s="29"/>
      <c r="OIC80" s="29"/>
      <c r="OID80" s="29"/>
      <c r="OIE80" s="29"/>
      <c r="OIF80" s="29"/>
      <c r="OIG80" s="29"/>
      <c r="OIH80" s="29"/>
      <c r="OII80" s="29"/>
      <c r="OIJ80" s="29"/>
      <c r="OIK80" s="29"/>
      <c r="OIL80" s="29"/>
      <c r="OIM80" s="29"/>
      <c r="OIN80" s="29"/>
      <c r="OIO80" s="29"/>
      <c r="OIP80" s="29"/>
      <c r="OIQ80" s="29"/>
      <c r="OIR80" s="29"/>
      <c r="OIS80" s="29"/>
      <c r="OIT80" s="29"/>
      <c r="OIU80" s="29"/>
      <c r="OIV80" s="29"/>
      <c r="OIW80" s="29"/>
      <c r="OIX80" s="29"/>
      <c r="OIY80" s="29"/>
      <c r="OIZ80" s="29"/>
      <c r="OJA80" s="29"/>
      <c r="OJB80" s="29"/>
      <c r="OJC80" s="29"/>
      <c r="OJD80" s="29"/>
      <c r="OJE80" s="29"/>
      <c r="OJF80" s="29"/>
      <c r="OJG80" s="29"/>
      <c r="OJH80" s="29"/>
      <c r="OJI80" s="29"/>
      <c r="OJJ80" s="29"/>
      <c r="OJK80" s="29"/>
      <c r="OJL80" s="29"/>
      <c r="OJM80" s="29"/>
      <c r="OJN80" s="29"/>
      <c r="OJO80" s="29"/>
      <c r="OJP80" s="29"/>
      <c r="OJQ80" s="29"/>
      <c r="OJR80" s="29"/>
      <c r="OJS80" s="29"/>
      <c r="OJT80" s="29"/>
      <c r="OJU80" s="29"/>
      <c r="OJV80" s="29"/>
      <c r="OJW80" s="29"/>
      <c r="OJX80" s="29"/>
      <c r="OJY80" s="29"/>
      <c r="OJZ80" s="29"/>
      <c r="OKA80" s="29"/>
      <c r="OKB80" s="29"/>
      <c r="OKC80" s="29"/>
      <c r="OKD80" s="29"/>
      <c r="OKE80" s="29"/>
      <c r="OKF80" s="29"/>
      <c r="OKG80" s="29"/>
      <c r="OKH80" s="29"/>
      <c r="OKI80" s="29"/>
      <c r="OKJ80" s="29"/>
      <c r="OKK80" s="29"/>
      <c r="OKL80" s="29"/>
      <c r="OKM80" s="29"/>
      <c r="OKN80" s="29"/>
      <c r="OKO80" s="29"/>
      <c r="OKP80" s="29"/>
      <c r="OKQ80" s="29"/>
      <c r="OKR80" s="29"/>
      <c r="OKS80" s="29"/>
      <c r="OKT80" s="29"/>
      <c r="OKU80" s="29"/>
      <c r="OKV80" s="29"/>
      <c r="OKW80" s="29"/>
      <c r="OKX80" s="29"/>
      <c r="OKY80" s="29"/>
      <c r="OKZ80" s="29"/>
      <c r="OLA80" s="29"/>
      <c r="OLB80" s="29"/>
      <c r="OLC80" s="29"/>
      <c r="OLD80" s="29"/>
      <c r="OLE80" s="29"/>
      <c r="OLF80" s="29"/>
      <c r="OLG80" s="29"/>
      <c r="OLH80" s="29"/>
      <c r="OLI80" s="29"/>
      <c r="OLJ80" s="29"/>
      <c r="OLK80" s="29"/>
      <c r="OLL80" s="29"/>
      <c r="OLM80" s="29"/>
      <c r="OLN80" s="29"/>
      <c r="OLO80" s="29"/>
      <c r="OLP80" s="29"/>
      <c r="OLQ80" s="29"/>
      <c r="OLR80" s="29"/>
      <c r="OLS80" s="29"/>
      <c r="OLT80" s="29"/>
      <c r="OLU80" s="29"/>
      <c r="OLV80" s="29"/>
      <c r="OLW80" s="29"/>
      <c r="OLX80" s="29"/>
      <c r="OLY80" s="29"/>
      <c r="OLZ80" s="29"/>
      <c r="OMA80" s="29"/>
      <c r="OMB80" s="29"/>
      <c r="OMC80" s="29"/>
      <c r="OMD80" s="29"/>
      <c r="OME80" s="29"/>
      <c r="OMF80" s="29"/>
      <c r="OMG80" s="29"/>
      <c r="OMH80" s="29"/>
      <c r="OMI80" s="29"/>
      <c r="OMJ80" s="29"/>
      <c r="OMK80" s="29"/>
      <c r="OML80" s="29"/>
      <c r="OMM80" s="29"/>
      <c r="OMN80" s="29"/>
      <c r="OMO80" s="29"/>
      <c r="OMP80" s="29"/>
      <c r="OMQ80" s="29"/>
      <c r="OMR80" s="29"/>
      <c r="OMS80" s="29"/>
      <c r="OMT80" s="29"/>
      <c r="OMU80" s="29"/>
      <c r="OMV80" s="29"/>
      <c r="OMW80" s="29"/>
      <c r="OMX80" s="29"/>
      <c r="OMY80" s="29"/>
      <c r="OMZ80" s="29"/>
      <c r="ONA80" s="29"/>
      <c r="ONB80" s="29"/>
      <c r="ONC80" s="29"/>
      <c r="OND80" s="29"/>
      <c r="ONE80" s="29"/>
      <c r="ONF80" s="29"/>
      <c r="ONG80" s="29"/>
      <c r="ONH80" s="29"/>
      <c r="ONI80" s="29"/>
      <c r="ONJ80" s="29"/>
      <c r="ONK80" s="29"/>
      <c r="ONL80" s="29"/>
      <c r="ONM80" s="29"/>
      <c r="ONN80" s="29"/>
      <c r="ONO80" s="29"/>
      <c r="ONP80" s="29"/>
      <c r="ONQ80" s="29"/>
      <c r="ONR80" s="29"/>
      <c r="ONS80" s="29"/>
      <c r="ONT80" s="29"/>
      <c r="ONU80" s="29"/>
      <c r="ONV80" s="29"/>
      <c r="ONW80" s="29"/>
      <c r="ONX80" s="29"/>
      <c r="ONY80" s="29"/>
      <c r="ONZ80" s="29"/>
      <c r="OOA80" s="29"/>
      <c r="OOB80" s="29"/>
      <c r="OOC80" s="29"/>
      <c r="OOD80" s="29"/>
      <c r="OOE80" s="29"/>
      <c r="OOF80" s="29"/>
      <c r="OOG80" s="29"/>
      <c r="OOH80" s="29"/>
      <c r="OOI80" s="29"/>
      <c r="OOJ80" s="29"/>
      <c r="OOK80" s="29"/>
      <c r="OOL80" s="29"/>
      <c r="OOM80" s="29"/>
      <c r="OON80" s="29"/>
      <c r="OOO80" s="29"/>
      <c r="OOP80" s="29"/>
      <c r="OOQ80" s="29"/>
      <c r="OOR80" s="29"/>
      <c r="OOS80" s="29"/>
      <c r="OOT80" s="29"/>
      <c r="OOU80" s="29"/>
      <c r="OOV80" s="29"/>
      <c r="OOW80" s="29"/>
      <c r="OOX80" s="29"/>
      <c r="OOY80" s="29"/>
      <c r="OOZ80" s="29"/>
      <c r="OPA80" s="29"/>
      <c r="OPB80" s="29"/>
      <c r="OPC80" s="29"/>
      <c r="OPD80" s="29"/>
      <c r="OPE80" s="29"/>
      <c r="OPF80" s="29"/>
      <c r="OPG80" s="29"/>
      <c r="OPH80" s="29"/>
      <c r="OPI80" s="29"/>
      <c r="OPJ80" s="29"/>
      <c r="OPK80" s="29"/>
      <c r="OPL80" s="29"/>
      <c r="OPM80" s="29"/>
      <c r="OPN80" s="29"/>
      <c r="OPO80" s="29"/>
      <c r="OPP80" s="29"/>
      <c r="OPQ80" s="29"/>
      <c r="OPR80" s="29"/>
      <c r="OPS80" s="29"/>
      <c r="OPT80" s="29"/>
      <c r="OPU80" s="29"/>
      <c r="OPV80" s="29"/>
      <c r="OPW80" s="29"/>
      <c r="OPX80" s="29"/>
      <c r="OPY80" s="29"/>
      <c r="OPZ80" s="29"/>
      <c r="OQA80" s="29"/>
      <c r="OQB80" s="29"/>
      <c r="OQC80" s="29"/>
      <c r="OQD80" s="29"/>
      <c r="OQE80" s="29"/>
      <c r="OQF80" s="29"/>
      <c r="OQG80" s="29"/>
      <c r="OQH80" s="29"/>
      <c r="OQI80" s="29"/>
      <c r="OQJ80" s="29"/>
      <c r="OQK80" s="29"/>
      <c r="OQL80" s="29"/>
      <c r="OQM80" s="29"/>
      <c r="OQN80" s="29"/>
      <c r="OQO80" s="29"/>
      <c r="OQP80" s="29"/>
      <c r="OQQ80" s="29"/>
      <c r="OQR80" s="29"/>
      <c r="OQS80" s="29"/>
      <c r="OQT80" s="29"/>
      <c r="OQU80" s="29"/>
      <c r="OQV80" s="29"/>
      <c r="OQW80" s="29"/>
      <c r="OQX80" s="29"/>
      <c r="OQY80" s="29"/>
      <c r="OQZ80" s="29"/>
      <c r="ORA80" s="29"/>
      <c r="ORB80" s="29"/>
      <c r="ORC80" s="29"/>
      <c r="ORD80" s="29"/>
      <c r="ORE80" s="29"/>
      <c r="ORF80" s="29"/>
      <c r="ORG80" s="29"/>
      <c r="ORH80" s="29"/>
      <c r="ORI80" s="29"/>
      <c r="ORJ80" s="29"/>
      <c r="ORK80" s="29"/>
      <c r="ORL80" s="29"/>
      <c r="ORM80" s="29"/>
      <c r="ORN80" s="29"/>
      <c r="ORO80" s="29"/>
      <c r="ORP80" s="29"/>
      <c r="ORQ80" s="29"/>
      <c r="ORR80" s="29"/>
      <c r="ORS80" s="29"/>
      <c r="ORT80" s="29"/>
      <c r="ORU80" s="29"/>
      <c r="ORV80" s="29"/>
      <c r="ORW80" s="29"/>
      <c r="ORX80" s="29"/>
      <c r="ORY80" s="29"/>
      <c r="ORZ80" s="29"/>
      <c r="OSA80" s="29"/>
      <c r="OSB80" s="29"/>
      <c r="OSC80" s="29"/>
      <c r="OSD80" s="29"/>
      <c r="OSE80" s="29"/>
      <c r="OSF80" s="29"/>
      <c r="OSG80" s="29"/>
      <c r="OSH80" s="29"/>
      <c r="OSI80" s="29"/>
      <c r="OSJ80" s="29"/>
      <c r="OSK80" s="29"/>
      <c r="OSL80" s="29"/>
      <c r="OSM80" s="29"/>
      <c r="OSN80" s="29"/>
      <c r="OSO80" s="29"/>
      <c r="OSP80" s="29"/>
      <c r="OSQ80" s="29"/>
      <c r="OSR80" s="29"/>
      <c r="OSS80" s="29"/>
      <c r="OST80" s="29"/>
      <c r="OSU80" s="29"/>
      <c r="OSV80" s="29"/>
      <c r="OSW80" s="29"/>
      <c r="OSX80" s="29"/>
      <c r="OSY80" s="29"/>
      <c r="OSZ80" s="29"/>
      <c r="OTA80" s="29"/>
      <c r="OTB80" s="29"/>
      <c r="OTC80" s="29"/>
      <c r="OTD80" s="29"/>
      <c r="OTE80" s="29"/>
      <c r="OTF80" s="29"/>
      <c r="OTG80" s="29"/>
      <c r="OTH80" s="29"/>
      <c r="OTI80" s="29"/>
      <c r="OTJ80" s="29"/>
      <c r="OTK80" s="29"/>
      <c r="OTL80" s="29"/>
      <c r="OTM80" s="29"/>
      <c r="OTN80" s="29"/>
      <c r="OTO80" s="29"/>
      <c r="OTP80" s="29"/>
      <c r="OTQ80" s="29"/>
      <c r="OTR80" s="29"/>
      <c r="OTS80" s="29"/>
      <c r="OTT80" s="29"/>
      <c r="OTU80" s="29"/>
      <c r="OTV80" s="29"/>
      <c r="OTW80" s="29"/>
      <c r="OTX80" s="29"/>
      <c r="OTY80" s="29"/>
      <c r="OTZ80" s="29"/>
      <c r="OUA80" s="29"/>
      <c r="OUB80" s="29"/>
      <c r="OUC80" s="29"/>
      <c r="OUD80" s="29"/>
      <c r="OUE80" s="29"/>
      <c r="OUF80" s="29"/>
      <c r="OUG80" s="29"/>
      <c r="OUH80" s="29"/>
      <c r="OUI80" s="29"/>
      <c r="OUJ80" s="29"/>
      <c r="OUK80" s="29"/>
      <c r="OUL80" s="29"/>
      <c r="OUM80" s="29"/>
      <c r="OUN80" s="29"/>
      <c r="OUO80" s="29"/>
      <c r="OUP80" s="29"/>
      <c r="OUQ80" s="29"/>
      <c r="OUR80" s="29"/>
      <c r="OUS80" s="29"/>
      <c r="OUT80" s="29"/>
      <c r="OUU80" s="29"/>
      <c r="OUV80" s="29"/>
      <c r="OUW80" s="29"/>
      <c r="OUX80" s="29"/>
      <c r="OUY80" s="29"/>
      <c r="OUZ80" s="29"/>
      <c r="OVA80" s="29"/>
      <c r="OVB80" s="29"/>
      <c r="OVC80" s="29"/>
      <c r="OVD80" s="29"/>
      <c r="OVE80" s="29"/>
      <c r="OVF80" s="29"/>
      <c r="OVG80" s="29"/>
      <c r="OVH80" s="29"/>
      <c r="OVI80" s="29"/>
      <c r="OVJ80" s="29"/>
      <c r="OVK80" s="29"/>
      <c r="OVL80" s="29"/>
      <c r="OVM80" s="29"/>
      <c r="OVN80" s="29"/>
      <c r="OVO80" s="29"/>
      <c r="OVP80" s="29"/>
      <c r="OVQ80" s="29"/>
      <c r="OVR80" s="29"/>
      <c r="OVS80" s="29"/>
      <c r="OVT80" s="29"/>
      <c r="OVU80" s="29"/>
      <c r="OVV80" s="29"/>
      <c r="OVW80" s="29"/>
      <c r="OVX80" s="29"/>
      <c r="OVY80" s="29"/>
      <c r="OVZ80" s="29"/>
      <c r="OWA80" s="29"/>
      <c r="OWB80" s="29"/>
      <c r="OWC80" s="29"/>
      <c r="OWD80" s="29"/>
      <c r="OWE80" s="29"/>
      <c r="OWF80" s="29"/>
      <c r="OWG80" s="29"/>
      <c r="OWH80" s="29"/>
      <c r="OWI80" s="29"/>
      <c r="OWJ80" s="29"/>
      <c r="OWK80" s="29"/>
      <c r="OWL80" s="29"/>
      <c r="OWM80" s="29"/>
      <c r="OWN80" s="29"/>
      <c r="OWO80" s="29"/>
      <c r="OWP80" s="29"/>
      <c r="OWQ80" s="29"/>
      <c r="OWR80" s="29"/>
      <c r="OWS80" s="29"/>
      <c r="OWT80" s="29"/>
      <c r="OWU80" s="29"/>
      <c r="OWV80" s="29"/>
      <c r="OWW80" s="29"/>
      <c r="OWX80" s="29"/>
      <c r="OWY80" s="29"/>
      <c r="OWZ80" s="29"/>
      <c r="OXA80" s="29"/>
      <c r="OXB80" s="29"/>
      <c r="OXC80" s="29"/>
      <c r="OXD80" s="29"/>
      <c r="OXE80" s="29"/>
      <c r="OXF80" s="29"/>
      <c r="OXG80" s="29"/>
      <c r="OXH80" s="29"/>
      <c r="OXI80" s="29"/>
      <c r="OXJ80" s="29"/>
      <c r="OXK80" s="29"/>
      <c r="OXL80" s="29"/>
      <c r="OXM80" s="29"/>
      <c r="OXN80" s="29"/>
      <c r="OXO80" s="29"/>
      <c r="OXP80" s="29"/>
      <c r="OXQ80" s="29"/>
      <c r="OXR80" s="29"/>
      <c r="OXS80" s="29"/>
      <c r="OXT80" s="29"/>
      <c r="OXU80" s="29"/>
      <c r="OXV80" s="29"/>
      <c r="OXW80" s="29"/>
      <c r="OXX80" s="29"/>
      <c r="OXY80" s="29"/>
      <c r="OXZ80" s="29"/>
      <c r="OYA80" s="29"/>
      <c r="OYB80" s="29"/>
      <c r="OYC80" s="29"/>
      <c r="OYD80" s="29"/>
      <c r="OYE80" s="29"/>
      <c r="OYF80" s="29"/>
      <c r="OYG80" s="29"/>
      <c r="OYH80" s="29"/>
      <c r="OYI80" s="29"/>
      <c r="OYJ80" s="29"/>
      <c r="OYK80" s="29"/>
      <c r="OYL80" s="29"/>
      <c r="OYM80" s="29"/>
      <c r="OYN80" s="29"/>
      <c r="OYO80" s="29"/>
      <c r="OYP80" s="29"/>
      <c r="OYQ80" s="29"/>
      <c r="OYR80" s="29"/>
      <c r="OYS80" s="29"/>
      <c r="OYT80" s="29"/>
      <c r="OYU80" s="29"/>
      <c r="OYV80" s="29"/>
      <c r="OYW80" s="29"/>
      <c r="OYX80" s="29"/>
      <c r="OYY80" s="29"/>
      <c r="OYZ80" s="29"/>
      <c r="OZA80" s="29"/>
      <c r="OZB80" s="29"/>
      <c r="OZC80" s="29"/>
      <c r="OZD80" s="29"/>
      <c r="OZE80" s="29"/>
      <c r="OZF80" s="29"/>
      <c r="OZG80" s="29"/>
      <c r="OZH80" s="29"/>
      <c r="OZI80" s="29"/>
      <c r="OZJ80" s="29"/>
      <c r="OZK80" s="29"/>
      <c r="OZL80" s="29"/>
      <c r="OZM80" s="29"/>
      <c r="OZN80" s="29"/>
      <c r="OZO80" s="29"/>
      <c r="OZP80" s="29"/>
      <c r="OZQ80" s="29"/>
      <c r="OZR80" s="29"/>
      <c r="OZS80" s="29"/>
      <c r="OZT80" s="29"/>
      <c r="OZU80" s="29"/>
      <c r="OZV80" s="29"/>
      <c r="OZW80" s="29"/>
      <c r="OZX80" s="29"/>
      <c r="OZY80" s="29"/>
      <c r="OZZ80" s="29"/>
      <c r="PAA80" s="29"/>
      <c r="PAB80" s="29"/>
      <c r="PAC80" s="29"/>
      <c r="PAD80" s="29"/>
      <c r="PAE80" s="29"/>
      <c r="PAF80" s="29"/>
      <c r="PAG80" s="29"/>
      <c r="PAH80" s="29"/>
      <c r="PAI80" s="29"/>
      <c r="PAJ80" s="29"/>
      <c r="PAK80" s="29"/>
      <c r="PAL80" s="29"/>
      <c r="PAM80" s="29"/>
      <c r="PAN80" s="29"/>
      <c r="PAO80" s="29"/>
      <c r="PAP80" s="29"/>
      <c r="PAQ80" s="29"/>
      <c r="PAR80" s="29"/>
      <c r="PAS80" s="29"/>
      <c r="PAT80" s="29"/>
      <c r="PAU80" s="29"/>
      <c r="PAV80" s="29"/>
      <c r="PAW80" s="29"/>
      <c r="PAX80" s="29"/>
      <c r="PAY80" s="29"/>
      <c r="PAZ80" s="29"/>
      <c r="PBA80" s="29"/>
      <c r="PBB80" s="29"/>
      <c r="PBC80" s="29"/>
      <c r="PBD80" s="29"/>
      <c r="PBE80" s="29"/>
      <c r="PBF80" s="29"/>
      <c r="PBG80" s="29"/>
      <c r="PBH80" s="29"/>
      <c r="PBI80" s="29"/>
      <c r="PBJ80" s="29"/>
      <c r="PBK80" s="29"/>
      <c r="PBL80" s="29"/>
      <c r="PBM80" s="29"/>
      <c r="PBN80" s="29"/>
      <c r="PBO80" s="29"/>
      <c r="PBP80" s="29"/>
      <c r="PBQ80" s="29"/>
      <c r="PBR80" s="29"/>
      <c r="PBS80" s="29"/>
      <c r="PBT80" s="29"/>
      <c r="PBU80" s="29"/>
      <c r="PBV80" s="29"/>
      <c r="PBW80" s="29"/>
      <c r="PBX80" s="29"/>
      <c r="PBY80" s="29"/>
      <c r="PBZ80" s="29"/>
      <c r="PCA80" s="29"/>
      <c r="PCB80" s="29"/>
      <c r="PCC80" s="29"/>
      <c r="PCD80" s="29"/>
      <c r="PCE80" s="29"/>
      <c r="PCF80" s="29"/>
      <c r="PCG80" s="29"/>
      <c r="PCH80" s="29"/>
      <c r="PCI80" s="29"/>
      <c r="PCJ80" s="29"/>
      <c r="PCK80" s="29"/>
      <c r="PCL80" s="29"/>
      <c r="PCM80" s="29"/>
      <c r="PCN80" s="29"/>
      <c r="PCO80" s="29"/>
      <c r="PCP80" s="29"/>
      <c r="PCQ80" s="29"/>
      <c r="PCR80" s="29"/>
      <c r="PCS80" s="29"/>
      <c r="PCT80" s="29"/>
      <c r="PCU80" s="29"/>
      <c r="PCV80" s="29"/>
      <c r="PCW80" s="29"/>
      <c r="PCX80" s="29"/>
      <c r="PCY80" s="29"/>
      <c r="PCZ80" s="29"/>
      <c r="PDA80" s="29"/>
      <c r="PDB80" s="29"/>
      <c r="PDC80" s="29"/>
      <c r="PDD80" s="29"/>
      <c r="PDE80" s="29"/>
      <c r="PDF80" s="29"/>
      <c r="PDG80" s="29"/>
      <c r="PDH80" s="29"/>
      <c r="PDI80" s="29"/>
      <c r="PDJ80" s="29"/>
      <c r="PDK80" s="29"/>
      <c r="PDL80" s="29"/>
      <c r="PDM80" s="29"/>
      <c r="PDN80" s="29"/>
      <c r="PDO80" s="29"/>
      <c r="PDP80" s="29"/>
      <c r="PDQ80" s="29"/>
      <c r="PDR80" s="29"/>
      <c r="PDS80" s="29"/>
      <c r="PDT80" s="29"/>
      <c r="PDU80" s="29"/>
      <c r="PDV80" s="29"/>
      <c r="PDW80" s="29"/>
      <c r="PDX80" s="29"/>
      <c r="PDY80" s="29"/>
      <c r="PDZ80" s="29"/>
      <c r="PEA80" s="29"/>
      <c r="PEB80" s="29"/>
      <c r="PEC80" s="29"/>
      <c r="PED80" s="29"/>
      <c r="PEE80" s="29"/>
      <c r="PEF80" s="29"/>
      <c r="PEG80" s="29"/>
      <c r="PEH80" s="29"/>
      <c r="PEI80" s="29"/>
      <c r="PEJ80" s="29"/>
      <c r="PEK80" s="29"/>
      <c r="PEL80" s="29"/>
      <c r="PEM80" s="29"/>
      <c r="PEN80" s="29"/>
      <c r="PEO80" s="29"/>
      <c r="PEP80" s="29"/>
      <c r="PEQ80" s="29"/>
      <c r="PER80" s="29"/>
      <c r="PES80" s="29"/>
      <c r="PET80" s="29"/>
      <c r="PEU80" s="29"/>
      <c r="PEV80" s="29"/>
      <c r="PEW80" s="29"/>
      <c r="PEX80" s="29"/>
      <c r="PEY80" s="29"/>
      <c r="PEZ80" s="29"/>
      <c r="PFA80" s="29"/>
      <c r="PFB80" s="29"/>
      <c r="PFC80" s="29"/>
      <c r="PFD80" s="29"/>
      <c r="PFE80" s="29"/>
      <c r="PFF80" s="29"/>
      <c r="PFG80" s="29"/>
      <c r="PFH80" s="29"/>
      <c r="PFI80" s="29"/>
      <c r="PFJ80" s="29"/>
      <c r="PFK80" s="29"/>
      <c r="PFL80" s="29"/>
      <c r="PFM80" s="29"/>
      <c r="PFN80" s="29"/>
      <c r="PFO80" s="29"/>
      <c r="PFP80" s="29"/>
      <c r="PFQ80" s="29"/>
      <c r="PFR80" s="29"/>
      <c r="PFS80" s="29"/>
      <c r="PFT80" s="29"/>
      <c r="PFU80" s="29"/>
      <c r="PFV80" s="29"/>
      <c r="PFW80" s="29"/>
      <c r="PFX80" s="29"/>
      <c r="PFY80" s="29"/>
      <c r="PFZ80" s="29"/>
      <c r="PGA80" s="29"/>
      <c r="PGB80" s="29"/>
      <c r="PGC80" s="29"/>
      <c r="PGD80" s="29"/>
      <c r="PGE80" s="29"/>
      <c r="PGF80" s="29"/>
      <c r="PGG80" s="29"/>
      <c r="PGH80" s="29"/>
      <c r="PGI80" s="29"/>
      <c r="PGJ80" s="29"/>
      <c r="PGK80" s="29"/>
      <c r="PGL80" s="29"/>
      <c r="PGM80" s="29"/>
      <c r="PGN80" s="29"/>
      <c r="PGO80" s="29"/>
      <c r="PGP80" s="29"/>
      <c r="PGQ80" s="29"/>
      <c r="PGR80" s="29"/>
      <c r="PGS80" s="29"/>
      <c r="PGT80" s="29"/>
      <c r="PGU80" s="29"/>
      <c r="PGV80" s="29"/>
      <c r="PGW80" s="29"/>
      <c r="PGX80" s="29"/>
      <c r="PGY80" s="29"/>
      <c r="PGZ80" s="29"/>
      <c r="PHA80" s="29"/>
      <c r="PHB80" s="29"/>
      <c r="PHC80" s="29"/>
      <c r="PHD80" s="29"/>
      <c r="PHE80" s="29"/>
      <c r="PHF80" s="29"/>
      <c r="PHG80" s="29"/>
      <c r="PHH80" s="29"/>
      <c r="PHI80" s="29"/>
      <c r="PHJ80" s="29"/>
      <c r="PHK80" s="29"/>
      <c r="PHL80" s="29"/>
      <c r="PHM80" s="29"/>
      <c r="PHN80" s="29"/>
      <c r="PHO80" s="29"/>
      <c r="PHP80" s="29"/>
      <c r="PHQ80" s="29"/>
      <c r="PHR80" s="29"/>
      <c r="PHS80" s="29"/>
      <c r="PHT80" s="29"/>
      <c r="PHU80" s="29"/>
      <c r="PHV80" s="29"/>
      <c r="PHW80" s="29"/>
      <c r="PHX80" s="29"/>
      <c r="PHY80" s="29"/>
      <c r="PHZ80" s="29"/>
      <c r="PIA80" s="29"/>
      <c r="PIB80" s="29"/>
      <c r="PIC80" s="29"/>
      <c r="PID80" s="29"/>
      <c r="PIE80" s="29"/>
      <c r="PIF80" s="29"/>
      <c r="PIG80" s="29"/>
      <c r="PIH80" s="29"/>
      <c r="PII80" s="29"/>
      <c r="PIJ80" s="29"/>
      <c r="PIK80" s="29"/>
      <c r="PIL80" s="29"/>
      <c r="PIM80" s="29"/>
      <c r="PIN80" s="29"/>
      <c r="PIO80" s="29"/>
      <c r="PIP80" s="29"/>
      <c r="PIQ80" s="29"/>
      <c r="PIR80" s="29"/>
      <c r="PIS80" s="29"/>
      <c r="PIT80" s="29"/>
      <c r="PIU80" s="29"/>
      <c r="PIV80" s="29"/>
      <c r="PIW80" s="29"/>
      <c r="PIX80" s="29"/>
      <c r="PIY80" s="29"/>
      <c r="PIZ80" s="29"/>
      <c r="PJA80" s="29"/>
      <c r="PJB80" s="29"/>
      <c r="PJC80" s="29"/>
      <c r="PJD80" s="29"/>
      <c r="PJE80" s="29"/>
      <c r="PJF80" s="29"/>
      <c r="PJG80" s="29"/>
      <c r="PJH80" s="29"/>
      <c r="PJI80" s="29"/>
      <c r="PJJ80" s="29"/>
      <c r="PJK80" s="29"/>
      <c r="PJL80" s="29"/>
      <c r="PJM80" s="29"/>
      <c r="PJN80" s="29"/>
      <c r="PJO80" s="29"/>
      <c r="PJP80" s="29"/>
      <c r="PJQ80" s="29"/>
      <c r="PJR80" s="29"/>
      <c r="PJS80" s="29"/>
      <c r="PJT80" s="29"/>
      <c r="PJU80" s="29"/>
      <c r="PJV80" s="29"/>
      <c r="PJW80" s="29"/>
      <c r="PJX80" s="29"/>
      <c r="PJY80" s="29"/>
      <c r="PJZ80" s="29"/>
      <c r="PKA80" s="29"/>
      <c r="PKB80" s="29"/>
      <c r="PKC80" s="29"/>
      <c r="PKD80" s="29"/>
      <c r="PKE80" s="29"/>
      <c r="PKF80" s="29"/>
      <c r="PKG80" s="29"/>
      <c r="PKH80" s="29"/>
      <c r="PKI80" s="29"/>
      <c r="PKJ80" s="29"/>
      <c r="PKK80" s="29"/>
      <c r="PKL80" s="29"/>
      <c r="PKM80" s="29"/>
      <c r="PKN80" s="29"/>
      <c r="PKO80" s="29"/>
      <c r="PKP80" s="29"/>
      <c r="PKQ80" s="29"/>
      <c r="PKR80" s="29"/>
      <c r="PKS80" s="29"/>
      <c r="PKT80" s="29"/>
      <c r="PKU80" s="29"/>
      <c r="PKV80" s="29"/>
      <c r="PKW80" s="29"/>
      <c r="PKX80" s="29"/>
      <c r="PKY80" s="29"/>
      <c r="PKZ80" s="29"/>
      <c r="PLA80" s="29"/>
      <c r="PLB80" s="29"/>
      <c r="PLC80" s="29"/>
      <c r="PLD80" s="29"/>
      <c r="PLE80" s="29"/>
      <c r="PLF80" s="29"/>
      <c r="PLG80" s="29"/>
      <c r="PLH80" s="29"/>
      <c r="PLI80" s="29"/>
      <c r="PLJ80" s="29"/>
      <c r="PLK80" s="29"/>
      <c r="PLL80" s="29"/>
      <c r="PLM80" s="29"/>
      <c r="PLN80" s="29"/>
      <c r="PLO80" s="29"/>
      <c r="PLP80" s="29"/>
      <c r="PLQ80" s="29"/>
      <c r="PLR80" s="29"/>
      <c r="PLS80" s="29"/>
      <c r="PLT80" s="29"/>
      <c r="PLU80" s="29"/>
      <c r="PLV80" s="29"/>
      <c r="PLW80" s="29"/>
      <c r="PLX80" s="29"/>
      <c r="PLY80" s="29"/>
      <c r="PLZ80" s="29"/>
      <c r="PMA80" s="29"/>
      <c r="PMB80" s="29"/>
      <c r="PMC80" s="29"/>
      <c r="PMD80" s="29"/>
      <c r="PME80" s="29"/>
      <c r="PMF80" s="29"/>
      <c r="PMG80" s="29"/>
      <c r="PMH80" s="29"/>
      <c r="PMI80" s="29"/>
      <c r="PMJ80" s="29"/>
      <c r="PMK80" s="29"/>
      <c r="PML80" s="29"/>
      <c r="PMM80" s="29"/>
      <c r="PMN80" s="29"/>
      <c r="PMO80" s="29"/>
      <c r="PMP80" s="29"/>
      <c r="PMQ80" s="29"/>
      <c r="PMR80" s="29"/>
      <c r="PMS80" s="29"/>
      <c r="PMT80" s="29"/>
      <c r="PMU80" s="29"/>
      <c r="PMV80" s="29"/>
      <c r="PMW80" s="29"/>
      <c r="PMX80" s="29"/>
      <c r="PMY80" s="29"/>
      <c r="PMZ80" s="29"/>
      <c r="PNA80" s="29"/>
      <c r="PNB80" s="29"/>
      <c r="PNC80" s="29"/>
      <c r="PND80" s="29"/>
      <c r="PNE80" s="29"/>
      <c r="PNF80" s="29"/>
      <c r="PNG80" s="29"/>
      <c r="PNH80" s="29"/>
      <c r="PNI80" s="29"/>
      <c r="PNJ80" s="29"/>
      <c r="PNK80" s="29"/>
      <c r="PNL80" s="29"/>
      <c r="PNM80" s="29"/>
      <c r="PNN80" s="29"/>
      <c r="PNO80" s="29"/>
      <c r="PNP80" s="29"/>
      <c r="PNQ80" s="29"/>
      <c r="PNR80" s="29"/>
      <c r="PNS80" s="29"/>
      <c r="PNT80" s="29"/>
      <c r="PNU80" s="29"/>
      <c r="PNV80" s="29"/>
      <c r="PNW80" s="29"/>
      <c r="PNX80" s="29"/>
      <c r="PNY80" s="29"/>
      <c r="PNZ80" s="29"/>
      <c r="POA80" s="29"/>
      <c r="POB80" s="29"/>
      <c r="POC80" s="29"/>
      <c r="POD80" s="29"/>
      <c r="POE80" s="29"/>
      <c r="POF80" s="29"/>
      <c r="POG80" s="29"/>
      <c r="POH80" s="29"/>
      <c r="POI80" s="29"/>
      <c r="POJ80" s="29"/>
      <c r="POK80" s="29"/>
      <c r="POL80" s="29"/>
      <c r="POM80" s="29"/>
      <c r="PON80" s="29"/>
      <c r="POO80" s="29"/>
      <c r="POP80" s="29"/>
      <c r="POQ80" s="29"/>
      <c r="POR80" s="29"/>
      <c r="POS80" s="29"/>
      <c r="POT80" s="29"/>
      <c r="POU80" s="29"/>
      <c r="POV80" s="29"/>
      <c r="POW80" s="29"/>
      <c r="POX80" s="29"/>
      <c r="POY80" s="29"/>
      <c r="POZ80" s="29"/>
      <c r="PPA80" s="29"/>
      <c r="PPB80" s="29"/>
      <c r="PPC80" s="29"/>
      <c r="PPD80" s="29"/>
      <c r="PPE80" s="29"/>
      <c r="PPF80" s="29"/>
      <c r="PPG80" s="29"/>
      <c r="PPH80" s="29"/>
      <c r="PPI80" s="29"/>
      <c r="PPJ80" s="29"/>
      <c r="PPK80" s="29"/>
      <c r="PPL80" s="29"/>
      <c r="PPM80" s="29"/>
      <c r="PPN80" s="29"/>
      <c r="PPO80" s="29"/>
      <c r="PPP80" s="29"/>
      <c r="PPQ80" s="29"/>
      <c r="PPR80" s="29"/>
      <c r="PPS80" s="29"/>
      <c r="PPT80" s="29"/>
      <c r="PPU80" s="29"/>
      <c r="PPV80" s="29"/>
      <c r="PPW80" s="29"/>
      <c r="PPX80" s="29"/>
      <c r="PPY80" s="29"/>
      <c r="PPZ80" s="29"/>
      <c r="PQA80" s="29"/>
      <c r="PQB80" s="29"/>
      <c r="PQC80" s="29"/>
      <c r="PQD80" s="29"/>
      <c r="PQE80" s="29"/>
      <c r="PQF80" s="29"/>
      <c r="PQG80" s="29"/>
      <c r="PQH80" s="29"/>
      <c r="PQI80" s="29"/>
      <c r="PQJ80" s="29"/>
      <c r="PQK80" s="29"/>
      <c r="PQL80" s="29"/>
      <c r="PQM80" s="29"/>
      <c r="PQN80" s="29"/>
      <c r="PQO80" s="29"/>
      <c r="PQP80" s="29"/>
      <c r="PQQ80" s="29"/>
      <c r="PQR80" s="29"/>
      <c r="PQS80" s="29"/>
      <c r="PQT80" s="29"/>
      <c r="PQU80" s="29"/>
      <c r="PQV80" s="29"/>
      <c r="PQW80" s="29"/>
      <c r="PQX80" s="29"/>
      <c r="PQY80" s="29"/>
      <c r="PQZ80" s="29"/>
      <c r="PRA80" s="29"/>
      <c r="PRB80" s="29"/>
      <c r="PRC80" s="29"/>
      <c r="PRD80" s="29"/>
      <c r="PRE80" s="29"/>
      <c r="PRF80" s="29"/>
      <c r="PRG80" s="29"/>
      <c r="PRH80" s="29"/>
      <c r="PRI80" s="29"/>
      <c r="PRJ80" s="29"/>
      <c r="PRK80" s="29"/>
      <c r="PRL80" s="29"/>
      <c r="PRM80" s="29"/>
      <c r="PRN80" s="29"/>
      <c r="PRO80" s="29"/>
      <c r="PRP80" s="29"/>
      <c r="PRQ80" s="29"/>
      <c r="PRR80" s="29"/>
      <c r="PRS80" s="29"/>
      <c r="PRT80" s="29"/>
      <c r="PRU80" s="29"/>
      <c r="PRV80" s="29"/>
      <c r="PRW80" s="29"/>
      <c r="PRX80" s="29"/>
      <c r="PRY80" s="29"/>
      <c r="PRZ80" s="29"/>
      <c r="PSA80" s="29"/>
      <c r="PSB80" s="29"/>
      <c r="PSC80" s="29"/>
      <c r="PSD80" s="29"/>
      <c r="PSE80" s="29"/>
      <c r="PSF80" s="29"/>
      <c r="PSG80" s="29"/>
      <c r="PSH80" s="29"/>
      <c r="PSI80" s="29"/>
      <c r="PSJ80" s="29"/>
      <c r="PSK80" s="29"/>
      <c r="PSL80" s="29"/>
      <c r="PSM80" s="29"/>
      <c r="PSN80" s="29"/>
      <c r="PSO80" s="29"/>
      <c r="PSP80" s="29"/>
      <c r="PSQ80" s="29"/>
      <c r="PSR80" s="29"/>
      <c r="PSS80" s="29"/>
      <c r="PST80" s="29"/>
      <c r="PSU80" s="29"/>
      <c r="PSV80" s="29"/>
      <c r="PSW80" s="29"/>
      <c r="PSX80" s="29"/>
      <c r="PSY80" s="29"/>
      <c r="PSZ80" s="29"/>
      <c r="PTA80" s="29"/>
      <c r="PTB80" s="29"/>
      <c r="PTC80" s="29"/>
      <c r="PTD80" s="29"/>
      <c r="PTE80" s="29"/>
      <c r="PTF80" s="29"/>
      <c r="PTG80" s="29"/>
      <c r="PTH80" s="29"/>
      <c r="PTI80" s="29"/>
      <c r="PTJ80" s="29"/>
      <c r="PTK80" s="29"/>
      <c r="PTL80" s="29"/>
      <c r="PTM80" s="29"/>
      <c r="PTN80" s="29"/>
      <c r="PTO80" s="29"/>
      <c r="PTP80" s="29"/>
      <c r="PTQ80" s="29"/>
      <c r="PTR80" s="29"/>
      <c r="PTS80" s="29"/>
      <c r="PTT80" s="29"/>
      <c r="PTU80" s="29"/>
      <c r="PTV80" s="29"/>
      <c r="PTW80" s="29"/>
      <c r="PTX80" s="29"/>
      <c r="PTY80" s="29"/>
      <c r="PTZ80" s="29"/>
      <c r="PUA80" s="29"/>
      <c r="PUB80" s="29"/>
      <c r="PUC80" s="29"/>
      <c r="PUD80" s="29"/>
      <c r="PUE80" s="29"/>
      <c r="PUF80" s="29"/>
      <c r="PUG80" s="29"/>
      <c r="PUH80" s="29"/>
      <c r="PUI80" s="29"/>
      <c r="PUJ80" s="29"/>
      <c r="PUK80" s="29"/>
      <c r="PUL80" s="29"/>
      <c r="PUM80" s="29"/>
      <c r="PUN80" s="29"/>
      <c r="PUO80" s="29"/>
      <c r="PUP80" s="29"/>
      <c r="PUQ80" s="29"/>
      <c r="PUR80" s="29"/>
      <c r="PUS80" s="29"/>
      <c r="PUT80" s="29"/>
      <c r="PUU80" s="29"/>
      <c r="PUV80" s="29"/>
      <c r="PUW80" s="29"/>
      <c r="PUX80" s="29"/>
      <c r="PUY80" s="29"/>
      <c r="PUZ80" s="29"/>
      <c r="PVA80" s="29"/>
      <c r="PVB80" s="29"/>
      <c r="PVC80" s="29"/>
      <c r="PVD80" s="29"/>
      <c r="PVE80" s="29"/>
      <c r="PVF80" s="29"/>
      <c r="PVG80" s="29"/>
      <c r="PVH80" s="29"/>
      <c r="PVI80" s="29"/>
      <c r="PVJ80" s="29"/>
      <c r="PVK80" s="29"/>
      <c r="PVL80" s="29"/>
      <c r="PVM80" s="29"/>
      <c r="PVN80" s="29"/>
      <c r="PVO80" s="29"/>
      <c r="PVP80" s="29"/>
      <c r="PVQ80" s="29"/>
      <c r="PVR80" s="29"/>
      <c r="PVS80" s="29"/>
      <c r="PVT80" s="29"/>
      <c r="PVU80" s="29"/>
      <c r="PVV80" s="29"/>
      <c r="PVW80" s="29"/>
      <c r="PVX80" s="29"/>
      <c r="PVY80" s="29"/>
      <c r="PVZ80" s="29"/>
      <c r="PWA80" s="29"/>
      <c r="PWB80" s="29"/>
      <c r="PWC80" s="29"/>
      <c r="PWD80" s="29"/>
      <c r="PWE80" s="29"/>
      <c r="PWF80" s="29"/>
      <c r="PWG80" s="29"/>
      <c r="PWH80" s="29"/>
      <c r="PWI80" s="29"/>
      <c r="PWJ80" s="29"/>
      <c r="PWK80" s="29"/>
      <c r="PWL80" s="29"/>
      <c r="PWM80" s="29"/>
      <c r="PWN80" s="29"/>
      <c r="PWO80" s="29"/>
      <c r="PWP80" s="29"/>
      <c r="PWQ80" s="29"/>
      <c r="PWR80" s="29"/>
      <c r="PWS80" s="29"/>
      <c r="PWT80" s="29"/>
      <c r="PWU80" s="29"/>
      <c r="PWV80" s="29"/>
      <c r="PWW80" s="29"/>
      <c r="PWX80" s="29"/>
      <c r="PWY80" s="29"/>
      <c r="PWZ80" s="29"/>
      <c r="PXA80" s="29"/>
      <c r="PXB80" s="29"/>
      <c r="PXC80" s="29"/>
      <c r="PXD80" s="29"/>
      <c r="PXE80" s="29"/>
      <c r="PXF80" s="29"/>
      <c r="PXG80" s="29"/>
      <c r="PXH80" s="29"/>
      <c r="PXI80" s="29"/>
      <c r="PXJ80" s="29"/>
      <c r="PXK80" s="29"/>
      <c r="PXL80" s="29"/>
      <c r="PXM80" s="29"/>
      <c r="PXN80" s="29"/>
      <c r="PXO80" s="29"/>
      <c r="PXP80" s="29"/>
      <c r="PXQ80" s="29"/>
      <c r="PXR80" s="29"/>
      <c r="PXS80" s="29"/>
      <c r="PXT80" s="29"/>
      <c r="PXU80" s="29"/>
      <c r="PXV80" s="29"/>
      <c r="PXW80" s="29"/>
      <c r="PXX80" s="29"/>
      <c r="PXY80" s="29"/>
      <c r="PXZ80" s="29"/>
      <c r="PYA80" s="29"/>
      <c r="PYB80" s="29"/>
      <c r="PYC80" s="29"/>
      <c r="PYD80" s="29"/>
      <c r="PYE80" s="29"/>
      <c r="PYF80" s="29"/>
      <c r="PYG80" s="29"/>
      <c r="PYH80" s="29"/>
      <c r="PYI80" s="29"/>
      <c r="PYJ80" s="29"/>
      <c r="PYK80" s="29"/>
      <c r="PYL80" s="29"/>
      <c r="PYM80" s="29"/>
      <c r="PYN80" s="29"/>
      <c r="PYO80" s="29"/>
      <c r="PYP80" s="29"/>
      <c r="PYQ80" s="29"/>
      <c r="PYR80" s="29"/>
      <c r="PYS80" s="29"/>
      <c r="PYT80" s="29"/>
      <c r="PYU80" s="29"/>
      <c r="PYV80" s="29"/>
      <c r="PYW80" s="29"/>
      <c r="PYX80" s="29"/>
      <c r="PYY80" s="29"/>
      <c r="PYZ80" s="29"/>
      <c r="PZA80" s="29"/>
      <c r="PZB80" s="29"/>
      <c r="PZC80" s="29"/>
      <c r="PZD80" s="29"/>
      <c r="PZE80" s="29"/>
      <c r="PZF80" s="29"/>
      <c r="PZG80" s="29"/>
      <c r="PZH80" s="29"/>
      <c r="PZI80" s="29"/>
      <c r="PZJ80" s="29"/>
      <c r="PZK80" s="29"/>
      <c r="PZL80" s="29"/>
      <c r="PZM80" s="29"/>
      <c r="PZN80" s="29"/>
      <c r="PZO80" s="29"/>
      <c r="PZP80" s="29"/>
      <c r="PZQ80" s="29"/>
      <c r="PZR80" s="29"/>
      <c r="PZS80" s="29"/>
      <c r="PZT80" s="29"/>
      <c r="PZU80" s="29"/>
      <c r="PZV80" s="29"/>
      <c r="PZW80" s="29"/>
      <c r="PZX80" s="29"/>
      <c r="PZY80" s="29"/>
      <c r="PZZ80" s="29"/>
      <c r="QAA80" s="29"/>
      <c r="QAB80" s="29"/>
      <c r="QAC80" s="29"/>
      <c r="QAD80" s="29"/>
      <c r="QAE80" s="29"/>
      <c r="QAF80" s="29"/>
      <c r="QAG80" s="29"/>
      <c r="QAH80" s="29"/>
      <c r="QAI80" s="29"/>
      <c r="QAJ80" s="29"/>
      <c r="QAK80" s="29"/>
      <c r="QAL80" s="29"/>
      <c r="QAM80" s="29"/>
      <c r="QAN80" s="29"/>
      <c r="QAO80" s="29"/>
      <c r="QAP80" s="29"/>
      <c r="QAQ80" s="29"/>
      <c r="QAR80" s="29"/>
      <c r="QAS80" s="29"/>
      <c r="QAT80" s="29"/>
      <c r="QAU80" s="29"/>
      <c r="QAV80" s="29"/>
      <c r="QAW80" s="29"/>
      <c r="QAX80" s="29"/>
      <c r="QAY80" s="29"/>
      <c r="QAZ80" s="29"/>
      <c r="QBA80" s="29"/>
      <c r="QBB80" s="29"/>
      <c r="QBC80" s="29"/>
      <c r="QBD80" s="29"/>
      <c r="QBE80" s="29"/>
      <c r="QBF80" s="29"/>
      <c r="QBG80" s="29"/>
      <c r="QBH80" s="29"/>
      <c r="QBI80" s="29"/>
      <c r="QBJ80" s="29"/>
      <c r="QBK80" s="29"/>
      <c r="QBL80" s="29"/>
      <c r="QBM80" s="29"/>
      <c r="QBN80" s="29"/>
      <c r="QBO80" s="29"/>
      <c r="QBP80" s="29"/>
      <c r="QBQ80" s="29"/>
      <c r="QBR80" s="29"/>
      <c r="QBS80" s="29"/>
      <c r="QBT80" s="29"/>
      <c r="QBU80" s="29"/>
      <c r="QBV80" s="29"/>
      <c r="QBW80" s="29"/>
      <c r="QBX80" s="29"/>
      <c r="QBY80" s="29"/>
      <c r="QBZ80" s="29"/>
      <c r="QCA80" s="29"/>
      <c r="QCB80" s="29"/>
      <c r="QCC80" s="29"/>
      <c r="QCD80" s="29"/>
      <c r="QCE80" s="29"/>
      <c r="QCF80" s="29"/>
      <c r="QCG80" s="29"/>
      <c r="QCH80" s="29"/>
      <c r="QCI80" s="29"/>
      <c r="QCJ80" s="29"/>
      <c r="QCK80" s="29"/>
      <c r="QCL80" s="29"/>
      <c r="QCM80" s="29"/>
      <c r="QCN80" s="29"/>
      <c r="QCO80" s="29"/>
      <c r="QCP80" s="29"/>
      <c r="QCQ80" s="29"/>
      <c r="QCR80" s="29"/>
      <c r="QCS80" s="29"/>
      <c r="QCT80" s="29"/>
      <c r="QCU80" s="29"/>
      <c r="QCV80" s="29"/>
      <c r="QCW80" s="29"/>
      <c r="QCX80" s="29"/>
      <c r="QCY80" s="29"/>
      <c r="QCZ80" s="29"/>
      <c r="QDA80" s="29"/>
      <c r="QDB80" s="29"/>
      <c r="QDC80" s="29"/>
      <c r="QDD80" s="29"/>
      <c r="QDE80" s="29"/>
      <c r="QDF80" s="29"/>
      <c r="QDG80" s="29"/>
      <c r="QDH80" s="29"/>
      <c r="QDI80" s="29"/>
      <c r="QDJ80" s="29"/>
      <c r="QDK80" s="29"/>
      <c r="QDL80" s="29"/>
      <c r="QDM80" s="29"/>
      <c r="QDN80" s="29"/>
      <c r="QDO80" s="29"/>
      <c r="QDP80" s="29"/>
      <c r="QDQ80" s="29"/>
      <c r="QDR80" s="29"/>
      <c r="QDS80" s="29"/>
      <c r="QDT80" s="29"/>
      <c r="QDU80" s="29"/>
      <c r="QDV80" s="29"/>
      <c r="QDW80" s="29"/>
      <c r="QDX80" s="29"/>
      <c r="QDY80" s="29"/>
      <c r="QDZ80" s="29"/>
      <c r="QEA80" s="29"/>
      <c r="QEB80" s="29"/>
      <c r="QEC80" s="29"/>
      <c r="QED80" s="29"/>
      <c r="QEE80" s="29"/>
      <c r="QEF80" s="29"/>
      <c r="QEG80" s="29"/>
      <c r="QEH80" s="29"/>
      <c r="QEI80" s="29"/>
      <c r="QEJ80" s="29"/>
      <c r="QEK80" s="29"/>
      <c r="QEL80" s="29"/>
      <c r="QEM80" s="29"/>
      <c r="QEN80" s="29"/>
      <c r="QEO80" s="29"/>
      <c r="QEP80" s="29"/>
      <c r="QEQ80" s="29"/>
      <c r="QER80" s="29"/>
      <c r="QES80" s="29"/>
      <c r="QET80" s="29"/>
      <c r="QEU80" s="29"/>
      <c r="QEV80" s="29"/>
      <c r="QEW80" s="29"/>
      <c r="QEX80" s="29"/>
      <c r="QEY80" s="29"/>
      <c r="QEZ80" s="29"/>
      <c r="QFA80" s="29"/>
      <c r="QFB80" s="29"/>
      <c r="QFC80" s="29"/>
      <c r="QFD80" s="29"/>
      <c r="QFE80" s="29"/>
      <c r="QFF80" s="29"/>
      <c r="QFG80" s="29"/>
      <c r="QFH80" s="29"/>
      <c r="QFI80" s="29"/>
      <c r="QFJ80" s="29"/>
      <c r="QFK80" s="29"/>
      <c r="QFL80" s="29"/>
      <c r="QFM80" s="29"/>
      <c r="QFN80" s="29"/>
      <c r="QFO80" s="29"/>
      <c r="QFP80" s="29"/>
      <c r="QFQ80" s="29"/>
      <c r="QFR80" s="29"/>
      <c r="QFS80" s="29"/>
      <c r="QFT80" s="29"/>
      <c r="QFU80" s="29"/>
      <c r="QFV80" s="29"/>
      <c r="QFW80" s="29"/>
      <c r="QFX80" s="29"/>
      <c r="QFY80" s="29"/>
      <c r="QFZ80" s="29"/>
      <c r="QGA80" s="29"/>
      <c r="QGB80" s="29"/>
      <c r="QGC80" s="29"/>
      <c r="QGD80" s="29"/>
      <c r="QGE80" s="29"/>
      <c r="QGF80" s="29"/>
      <c r="QGG80" s="29"/>
      <c r="QGH80" s="29"/>
      <c r="QGI80" s="29"/>
      <c r="QGJ80" s="29"/>
      <c r="QGK80" s="29"/>
      <c r="QGL80" s="29"/>
      <c r="QGM80" s="29"/>
      <c r="QGN80" s="29"/>
      <c r="QGO80" s="29"/>
      <c r="QGP80" s="29"/>
      <c r="QGQ80" s="29"/>
      <c r="QGR80" s="29"/>
      <c r="QGS80" s="29"/>
      <c r="QGT80" s="29"/>
      <c r="QGU80" s="29"/>
      <c r="QGV80" s="29"/>
      <c r="QGW80" s="29"/>
      <c r="QGX80" s="29"/>
      <c r="QGY80" s="29"/>
      <c r="QGZ80" s="29"/>
      <c r="QHA80" s="29"/>
      <c r="QHB80" s="29"/>
      <c r="QHC80" s="29"/>
      <c r="QHD80" s="29"/>
      <c r="QHE80" s="29"/>
      <c r="QHF80" s="29"/>
      <c r="QHG80" s="29"/>
      <c r="QHH80" s="29"/>
      <c r="QHI80" s="29"/>
      <c r="QHJ80" s="29"/>
      <c r="QHK80" s="29"/>
      <c r="QHL80" s="29"/>
      <c r="QHM80" s="29"/>
      <c r="QHN80" s="29"/>
      <c r="QHO80" s="29"/>
      <c r="QHP80" s="29"/>
      <c r="QHQ80" s="29"/>
      <c r="QHR80" s="29"/>
      <c r="QHS80" s="29"/>
      <c r="QHT80" s="29"/>
      <c r="QHU80" s="29"/>
      <c r="QHV80" s="29"/>
      <c r="QHW80" s="29"/>
      <c r="QHX80" s="29"/>
      <c r="QHY80" s="29"/>
      <c r="QHZ80" s="29"/>
      <c r="QIA80" s="29"/>
      <c r="QIB80" s="29"/>
      <c r="QIC80" s="29"/>
      <c r="QID80" s="29"/>
      <c r="QIE80" s="29"/>
      <c r="QIF80" s="29"/>
      <c r="QIG80" s="29"/>
      <c r="QIH80" s="29"/>
      <c r="QII80" s="29"/>
      <c r="QIJ80" s="29"/>
      <c r="QIK80" s="29"/>
      <c r="QIL80" s="29"/>
      <c r="QIM80" s="29"/>
      <c r="QIN80" s="29"/>
      <c r="QIO80" s="29"/>
      <c r="QIP80" s="29"/>
      <c r="QIQ80" s="29"/>
      <c r="QIR80" s="29"/>
      <c r="QIS80" s="29"/>
      <c r="QIT80" s="29"/>
      <c r="QIU80" s="29"/>
      <c r="QIV80" s="29"/>
      <c r="QIW80" s="29"/>
      <c r="QIX80" s="29"/>
      <c r="QIY80" s="29"/>
      <c r="QIZ80" s="29"/>
      <c r="QJA80" s="29"/>
      <c r="QJB80" s="29"/>
      <c r="QJC80" s="29"/>
      <c r="QJD80" s="29"/>
      <c r="QJE80" s="29"/>
      <c r="QJF80" s="29"/>
      <c r="QJG80" s="29"/>
      <c r="QJH80" s="29"/>
      <c r="QJI80" s="29"/>
      <c r="QJJ80" s="29"/>
      <c r="QJK80" s="29"/>
      <c r="QJL80" s="29"/>
      <c r="QJM80" s="29"/>
      <c r="QJN80" s="29"/>
      <c r="QJO80" s="29"/>
      <c r="QJP80" s="29"/>
      <c r="QJQ80" s="29"/>
      <c r="QJR80" s="29"/>
      <c r="QJS80" s="29"/>
      <c r="QJT80" s="29"/>
      <c r="QJU80" s="29"/>
      <c r="QJV80" s="29"/>
      <c r="QJW80" s="29"/>
      <c r="QJX80" s="29"/>
      <c r="QJY80" s="29"/>
      <c r="QJZ80" s="29"/>
      <c r="QKA80" s="29"/>
      <c r="QKB80" s="29"/>
      <c r="QKC80" s="29"/>
      <c r="QKD80" s="29"/>
      <c r="QKE80" s="29"/>
      <c r="QKF80" s="29"/>
      <c r="QKG80" s="29"/>
      <c r="QKH80" s="29"/>
      <c r="QKI80" s="29"/>
      <c r="QKJ80" s="29"/>
      <c r="QKK80" s="29"/>
      <c r="QKL80" s="29"/>
      <c r="QKM80" s="29"/>
      <c r="QKN80" s="29"/>
      <c r="QKO80" s="29"/>
      <c r="QKP80" s="29"/>
      <c r="QKQ80" s="29"/>
      <c r="QKR80" s="29"/>
      <c r="QKS80" s="29"/>
      <c r="QKT80" s="29"/>
      <c r="QKU80" s="29"/>
      <c r="QKV80" s="29"/>
      <c r="QKW80" s="29"/>
      <c r="QKX80" s="29"/>
      <c r="QKY80" s="29"/>
      <c r="QKZ80" s="29"/>
      <c r="QLA80" s="29"/>
      <c r="QLB80" s="29"/>
      <c r="QLC80" s="29"/>
      <c r="QLD80" s="29"/>
      <c r="QLE80" s="29"/>
      <c r="QLF80" s="29"/>
      <c r="QLG80" s="29"/>
      <c r="QLH80" s="29"/>
      <c r="QLI80" s="29"/>
      <c r="QLJ80" s="29"/>
      <c r="QLK80" s="29"/>
      <c r="QLL80" s="29"/>
      <c r="QLM80" s="29"/>
      <c r="QLN80" s="29"/>
      <c r="QLO80" s="29"/>
      <c r="QLP80" s="29"/>
      <c r="QLQ80" s="29"/>
      <c r="QLR80" s="29"/>
      <c r="QLS80" s="29"/>
      <c r="QLT80" s="29"/>
      <c r="QLU80" s="29"/>
      <c r="QLV80" s="29"/>
      <c r="QLW80" s="29"/>
      <c r="QLX80" s="29"/>
      <c r="QLY80" s="29"/>
      <c r="QLZ80" s="29"/>
      <c r="QMA80" s="29"/>
      <c r="QMB80" s="29"/>
      <c r="QMC80" s="29"/>
      <c r="QMD80" s="29"/>
      <c r="QME80" s="29"/>
      <c r="QMF80" s="29"/>
      <c r="QMG80" s="29"/>
      <c r="QMH80" s="29"/>
      <c r="QMI80" s="29"/>
      <c r="QMJ80" s="29"/>
      <c r="QMK80" s="29"/>
      <c r="QML80" s="29"/>
      <c r="QMM80" s="29"/>
      <c r="QMN80" s="29"/>
      <c r="QMO80" s="29"/>
      <c r="QMP80" s="29"/>
      <c r="QMQ80" s="29"/>
      <c r="QMR80" s="29"/>
      <c r="QMS80" s="29"/>
      <c r="QMT80" s="29"/>
      <c r="QMU80" s="29"/>
      <c r="QMV80" s="29"/>
      <c r="QMW80" s="29"/>
      <c r="QMX80" s="29"/>
      <c r="QMY80" s="29"/>
      <c r="QMZ80" s="29"/>
      <c r="QNA80" s="29"/>
      <c r="QNB80" s="29"/>
      <c r="QNC80" s="29"/>
      <c r="QND80" s="29"/>
      <c r="QNE80" s="29"/>
      <c r="QNF80" s="29"/>
      <c r="QNG80" s="29"/>
      <c r="QNH80" s="29"/>
      <c r="QNI80" s="29"/>
      <c r="QNJ80" s="29"/>
      <c r="QNK80" s="29"/>
      <c r="QNL80" s="29"/>
      <c r="QNM80" s="29"/>
      <c r="QNN80" s="29"/>
      <c r="QNO80" s="29"/>
      <c r="QNP80" s="29"/>
      <c r="QNQ80" s="29"/>
      <c r="QNR80" s="29"/>
      <c r="QNS80" s="29"/>
      <c r="QNT80" s="29"/>
      <c r="QNU80" s="29"/>
      <c r="QNV80" s="29"/>
      <c r="QNW80" s="29"/>
      <c r="QNX80" s="29"/>
      <c r="QNY80" s="29"/>
      <c r="QNZ80" s="29"/>
      <c r="QOA80" s="29"/>
      <c r="QOB80" s="29"/>
      <c r="QOC80" s="29"/>
      <c r="QOD80" s="29"/>
      <c r="QOE80" s="29"/>
      <c r="QOF80" s="29"/>
      <c r="QOG80" s="29"/>
      <c r="QOH80" s="29"/>
      <c r="QOI80" s="29"/>
      <c r="QOJ80" s="29"/>
      <c r="QOK80" s="29"/>
      <c r="QOL80" s="29"/>
      <c r="QOM80" s="29"/>
      <c r="QON80" s="29"/>
      <c r="QOO80" s="29"/>
      <c r="QOP80" s="29"/>
      <c r="QOQ80" s="29"/>
      <c r="QOR80" s="29"/>
      <c r="QOS80" s="29"/>
      <c r="QOT80" s="29"/>
      <c r="QOU80" s="29"/>
      <c r="QOV80" s="29"/>
      <c r="QOW80" s="29"/>
      <c r="QOX80" s="29"/>
      <c r="QOY80" s="29"/>
      <c r="QOZ80" s="29"/>
      <c r="QPA80" s="29"/>
      <c r="QPB80" s="29"/>
      <c r="QPC80" s="29"/>
      <c r="QPD80" s="29"/>
      <c r="QPE80" s="29"/>
      <c r="QPF80" s="29"/>
      <c r="QPG80" s="29"/>
      <c r="QPH80" s="29"/>
      <c r="QPI80" s="29"/>
      <c r="QPJ80" s="29"/>
      <c r="QPK80" s="29"/>
      <c r="QPL80" s="29"/>
      <c r="QPM80" s="29"/>
      <c r="QPN80" s="29"/>
      <c r="QPO80" s="29"/>
      <c r="QPP80" s="29"/>
      <c r="QPQ80" s="29"/>
      <c r="QPR80" s="29"/>
      <c r="QPS80" s="29"/>
      <c r="QPT80" s="29"/>
      <c r="QPU80" s="29"/>
      <c r="QPV80" s="29"/>
      <c r="QPW80" s="29"/>
      <c r="QPX80" s="29"/>
      <c r="QPY80" s="29"/>
      <c r="QPZ80" s="29"/>
      <c r="QQA80" s="29"/>
      <c r="QQB80" s="29"/>
      <c r="QQC80" s="29"/>
      <c r="QQD80" s="29"/>
      <c r="QQE80" s="29"/>
      <c r="QQF80" s="29"/>
      <c r="QQG80" s="29"/>
      <c r="QQH80" s="29"/>
      <c r="QQI80" s="29"/>
      <c r="QQJ80" s="29"/>
      <c r="QQK80" s="29"/>
      <c r="QQL80" s="29"/>
      <c r="QQM80" s="29"/>
      <c r="QQN80" s="29"/>
      <c r="QQO80" s="29"/>
      <c r="QQP80" s="29"/>
      <c r="QQQ80" s="29"/>
      <c r="QQR80" s="29"/>
      <c r="QQS80" s="29"/>
      <c r="QQT80" s="29"/>
      <c r="QQU80" s="29"/>
      <c r="QQV80" s="29"/>
      <c r="QQW80" s="29"/>
      <c r="QQX80" s="29"/>
      <c r="QQY80" s="29"/>
      <c r="QQZ80" s="29"/>
      <c r="QRA80" s="29"/>
      <c r="QRB80" s="29"/>
      <c r="QRC80" s="29"/>
      <c r="QRD80" s="29"/>
      <c r="QRE80" s="29"/>
      <c r="QRF80" s="29"/>
      <c r="QRG80" s="29"/>
      <c r="QRH80" s="29"/>
      <c r="QRI80" s="29"/>
      <c r="QRJ80" s="29"/>
      <c r="QRK80" s="29"/>
      <c r="QRL80" s="29"/>
      <c r="QRM80" s="29"/>
      <c r="QRN80" s="29"/>
      <c r="QRO80" s="29"/>
      <c r="QRP80" s="29"/>
      <c r="QRQ80" s="29"/>
      <c r="QRR80" s="29"/>
      <c r="QRS80" s="29"/>
      <c r="QRT80" s="29"/>
      <c r="QRU80" s="29"/>
      <c r="QRV80" s="29"/>
      <c r="QRW80" s="29"/>
      <c r="QRX80" s="29"/>
      <c r="QRY80" s="29"/>
      <c r="QRZ80" s="29"/>
      <c r="QSA80" s="29"/>
      <c r="QSB80" s="29"/>
      <c r="QSC80" s="29"/>
      <c r="QSD80" s="29"/>
      <c r="QSE80" s="29"/>
      <c r="QSF80" s="29"/>
      <c r="QSG80" s="29"/>
      <c r="QSH80" s="29"/>
      <c r="QSI80" s="29"/>
      <c r="QSJ80" s="29"/>
      <c r="QSK80" s="29"/>
      <c r="QSL80" s="29"/>
      <c r="QSM80" s="29"/>
      <c r="QSN80" s="29"/>
      <c r="QSO80" s="29"/>
      <c r="QSP80" s="29"/>
      <c r="QSQ80" s="29"/>
      <c r="QSR80" s="29"/>
      <c r="QSS80" s="29"/>
      <c r="QST80" s="29"/>
      <c r="QSU80" s="29"/>
      <c r="QSV80" s="29"/>
      <c r="QSW80" s="29"/>
      <c r="QSX80" s="29"/>
      <c r="QSY80" s="29"/>
      <c r="QSZ80" s="29"/>
      <c r="QTA80" s="29"/>
      <c r="QTB80" s="29"/>
      <c r="QTC80" s="29"/>
      <c r="QTD80" s="29"/>
      <c r="QTE80" s="29"/>
      <c r="QTF80" s="29"/>
      <c r="QTG80" s="29"/>
      <c r="QTH80" s="29"/>
      <c r="QTI80" s="29"/>
      <c r="QTJ80" s="29"/>
      <c r="QTK80" s="29"/>
      <c r="QTL80" s="29"/>
      <c r="QTM80" s="29"/>
      <c r="QTN80" s="29"/>
      <c r="QTO80" s="29"/>
      <c r="QTP80" s="29"/>
      <c r="QTQ80" s="29"/>
      <c r="QTR80" s="29"/>
      <c r="QTS80" s="29"/>
      <c r="QTT80" s="29"/>
      <c r="QTU80" s="29"/>
      <c r="QTV80" s="29"/>
      <c r="QTW80" s="29"/>
      <c r="QTX80" s="29"/>
      <c r="QTY80" s="29"/>
      <c r="QTZ80" s="29"/>
      <c r="QUA80" s="29"/>
      <c r="QUB80" s="29"/>
      <c r="QUC80" s="29"/>
      <c r="QUD80" s="29"/>
      <c r="QUE80" s="29"/>
      <c r="QUF80" s="29"/>
      <c r="QUG80" s="29"/>
      <c r="QUH80" s="29"/>
      <c r="QUI80" s="29"/>
      <c r="QUJ80" s="29"/>
      <c r="QUK80" s="29"/>
      <c r="QUL80" s="29"/>
      <c r="QUM80" s="29"/>
      <c r="QUN80" s="29"/>
      <c r="QUO80" s="29"/>
      <c r="QUP80" s="29"/>
      <c r="QUQ80" s="29"/>
      <c r="QUR80" s="29"/>
      <c r="QUS80" s="29"/>
      <c r="QUT80" s="29"/>
      <c r="QUU80" s="29"/>
      <c r="QUV80" s="29"/>
      <c r="QUW80" s="29"/>
      <c r="QUX80" s="29"/>
      <c r="QUY80" s="29"/>
      <c r="QUZ80" s="29"/>
      <c r="QVA80" s="29"/>
      <c r="QVB80" s="29"/>
      <c r="QVC80" s="29"/>
      <c r="QVD80" s="29"/>
      <c r="QVE80" s="29"/>
      <c r="QVF80" s="29"/>
      <c r="QVG80" s="29"/>
      <c r="QVH80" s="29"/>
      <c r="QVI80" s="29"/>
      <c r="QVJ80" s="29"/>
      <c r="QVK80" s="29"/>
      <c r="QVL80" s="29"/>
      <c r="QVM80" s="29"/>
      <c r="QVN80" s="29"/>
      <c r="QVO80" s="29"/>
      <c r="QVP80" s="29"/>
      <c r="QVQ80" s="29"/>
      <c r="QVR80" s="29"/>
      <c r="QVS80" s="29"/>
      <c r="QVT80" s="29"/>
      <c r="QVU80" s="29"/>
      <c r="QVV80" s="29"/>
      <c r="QVW80" s="29"/>
      <c r="QVX80" s="29"/>
      <c r="QVY80" s="29"/>
      <c r="QVZ80" s="29"/>
      <c r="QWA80" s="29"/>
      <c r="QWB80" s="29"/>
      <c r="QWC80" s="29"/>
      <c r="QWD80" s="29"/>
      <c r="QWE80" s="29"/>
      <c r="QWF80" s="29"/>
      <c r="QWG80" s="29"/>
      <c r="QWH80" s="29"/>
      <c r="QWI80" s="29"/>
      <c r="QWJ80" s="29"/>
      <c r="QWK80" s="29"/>
      <c r="QWL80" s="29"/>
      <c r="QWM80" s="29"/>
      <c r="QWN80" s="29"/>
      <c r="QWO80" s="29"/>
      <c r="QWP80" s="29"/>
      <c r="QWQ80" s="29"/>
      <c r="QWR80" s="29"/>
      <c r="QWS80" s="29"/>
      <c r="QWT80" s="29"/>
      <c r="QWU80" s="29"/>
      <c r="QWV80" s="29"/>
      <c r="QWW80" s="29"/>
      <c r="QWX80" s="29"/>
      <c r="QWY80" s="29"/>
      <c r="QWZ80" s="29"/>
      <c r="QXA80" s="29"/>
      <c r="QXB80" s="29"/>
      <c r="QXC80" s="29"/>
      <c r="QXD80" s="29"/>
      <c r="QXE80" s="29"/>
      <c r="QXF80" s="29"/>
      <c r="QXG80" s="29"/>
      <c r="QXH80" s="29"/>
      <c r="QXI80" s="29"/>
      <c r="QXJ80" s="29"/>
      <c r="QXK80" s="29"/>
      <c r="QXL80" s="29"/>
      <c r="QXM80" s="29"/>
      <c r="QXN80" s="29"/>
      <c r="QXO80" s="29"/>
      <c r="QXP80" s="29"/>
      <c r="QXQ80" s="29"/>
      <c r="QXR80" s="29"/>
      <c r="QXS80" s="29"/>
      <c r="QXT80" s="29"/>
      <c r="QXU80" s="29"/>
      <c r="QXV80" s="29"/>
      <c r="QXW80" s="29"/>
      <c r="QXX80" s="29"/>
      <c r="QXY80" s="29"/>
      <c r="QXZ80" s="29"/>
      <c r="QYA80" s="29"/>
      <c r="QYB80" s="29"/>
      <c r="QYC80" s="29"/>
      <c r="QYD80" s="29"/>
      <c r="QYE80" s="29"/>
      <c r="QYF80" s="29"/>
      <c r="QYG80" s="29"/>
      <c r="QYH80" s="29"/>
      <c r="QYI80" s="29"/>
      <c r="QYJ80" s="29"/>
      <c r="QYK80" s="29"/>
      <c r="QYL80" s="29"/>
      <c r="QYM80" s="29"/>
      <c r="QYN80" s="29"/>
      <c r="QYO80" s="29"/>
      <c r="QYP80" s="29"/>
      <c r="QYQ80" s="29"/>
      <c r="QYR80" s="29"/>
      <c r="QYS80" s="29"/>
      <c r="QYT80" s="29"/>
      <c r="QYU80" s="29"/>
      <c r="QYV80" s="29"/>
      <c r="QYW80" s="29"/>
      <c r="QYX80" s="29"/>
      <c r="QYY80" s="29"/>
      <c r="QYZ80" s="29"/>
      <c r="QZA80" s="29"/>
      <c r="QZB80" s="29"/>
      <c r="QZC80" s="29"/>
      <c r="QZD80" s="29"/>
      <c r="QZE80" s="29"/>
      <c r="QZF80" s="29"/>
      <c r="QZG80" s="29"/>
      <c r="QZH80" s="29"/>
      <c r="QZI80" s="29"/>
      <c r="QZJ80" s="29"/>
      <c r="QZK80" s="29"/>
      <c r="QZL80" s="29"/>
      <c r="QZM80" s="29"/>
      <c r="QZN80" s="29"/>
      <c r="QZO80" s="29"/>
      <c r="QZP80" s="29"/>
      <c r="QZQ80" s="29"/>
      <c r="QZR80" s="29"/>
      <c r="QZS80" s="29"/>
      <c r="QZT80" s="29"/>
      <c r="QZU80" s="29"/>
      <c r="QZV80" s="29"/>
      <c r="QZW80" s="29"/>
      <c r="QZX80" s="29"/>
      <c r="QZY80" s="29"/>
      <c r="QZZ80" s="29"/>
      <c r="RAA80" s="29"/>
      <c r="RAB80" s="29"/>
      <c r="RAC80" s="29"/>
      <c r="RAD80" s="29"/>
      <c r="RAE80" s="29"/>
      <c r="RAF80" s="29"/>
      <c r="RAG80" s="29"/>
      <c r="RAH80" s="29"/>
      <c r="RAI80" s="29"/>
      <c r="RAJ80" s="29"/>
      <c r="RAK80" s="29"/>
      <c r="RAL80" s="29"/>
      <c r="RAM80" s="29"/>
      <c r="RAN80" s="29"/>
      <c r="RAO80" s="29"/>
      <c r="RAP80" s="29"/>
      <c r="RAQ80" s="29"/>
      <c r="RAR80" s="29"/>
      <c r="RAS80" s="29"/>
      <c r="RAT80" s="29"/>
      <c r="RAU80" s="29"/>
      <c r="RAV80" s="29"/>
      <c r="RAW80" s="29"/>
      <c r="RAX80" s="29"/>
      <c r="RAY80" s="29"/>
      <c r="RAZ80" s="29"/>
      <c r="RBA80" s="29"/>
      <c r="RBB80" s="29"/>
      <c r="RBC80" s="29"/>
      <c r="RBD80" s="29"/>
      <c r="RBE80" s="29"/>
      <c r="RBF80" s="29"/>
      <c r="RBG80" s="29"/>
      <c r="RBH80" s="29"/>
      <c r="RBI80" s="29"/>
      <c r="RBJ80" s="29"/>
      <c r="RBK80" s="29"/>
      <c r="RBL80" s="29"/>
      <c r="RBM80" s="29"/>
      <c r="RBN80" s="29"/>
      <c r="RBO80" s="29"/>
      <c r="RBP80" s="29"/>
      <c r="RBQ80" s="29"/>
      <c r="RBR80" s="29"/>
      <c r="RBS80" s="29"/>
      <c r="RBT80" s="29"/>
      <c r="RBU80" s="29"/>
      <c r="RBV80" s="29"/>
      <c r="RBW80" s="29"/>
      <c r="RBX80" s="29"/>
      <c r="RBY80" s="29"/>
      <c r="RBZ80" s="29"/>
      <c r="RCA80" s="29"/>
      <c r="RCB80" s="29"/>
      <c r="RCC80" s="29"/>
      <c r="RCD80" s="29"/>
      <c r="RCE80" s="29"/>
      <c r="RCF80" s="29"/>
      <c r="RCG80" s="29"/>
      <c r="RCH80" s="29"/>
      <c r="RCI80" s="29"/>
      <c r="RCJ80" s="29"/>
      <c r="RCK80" s="29"/>
      <c r="RCL80" s="29"/>
      <c r="RCM80" s="29"/>
      <c r="RCN80" s="29"/>
      <c r="RCO80" s="29"/>
      <c r="RCP80" s="29"/>
      <c r="RCQ80" s="29"/>
      <c r="RCR80" s="29"/>
      <c r="RCS80" s="29"/>
      <c r="RCT80" s="29"/>
      <c r="RCU80" s="29"/>
      <c r="RCV80" s="29"/>
      <c r="RCW80" s="29"/>
      <c r="RCX80" s="29"/>
      <c r="RCY80" s="29"/>
      <c r="RCZ80" s="29"/>
      <c r="RDA80" s="29"/>
      <c r="RDB80" s="29"/>
      <c r="RDC80" s="29"/>
      <c r="RDD80" s="29"/>
      <c r="RDE80" s="29"/>
      <c r="RDF80" s="29"/>
      <c r="RDG80" s="29"/>
      <c r="RDH80" s="29"/>
      <c r="RDI80" s="29"/>
      <c r="RDJ80" s="29"/>
      <c r="RDK80" s="29"/>
      <c r="RDL80" s="29"/>
      <c r="RDM80" s="29"/>
      <c r="RDN80" s="29"/>
      <c r="RDO80" s="29"/>
      <c r="RDP80" s="29"/>
      <c r="RDQ80" s="29"/>
      <c r="RDR80" s="29"/>
      <c r="RDS80" s="29"/>
      <c r="RDT80" s="29"/>
      <c r="RDU80" s="29"/>
      <c r="RDV80" s="29"/>
      <c r="RDW80" s="29"/>
      <c r="RDX80" s="29"/>
      <c r="RDY80" s="29"/>
      <c r="RDZ80" s="29"/>
      <c r="REA80" s="29"/>
      <c r="REB80" s="29"/>
      <c r="REC80" s="29"/>
      <c r="RED80" s="29"/>
      <c r="REE80" s="29"/>
      <c r="REF80" s="29"/>
      <c r="REG80" s="29"/>
      <c r="REH80" s="29"/>
      <c r="REI80" s="29"/>
      <c r="REJ80" s="29"/>
      <c r="REK80" s="29"/>
      <c r="REL80" s="29"/>
      <c r="REM80" s="29"/>
      <c r="REN80" s="29"/>
      <c r="REO80" s="29"/>
      <c r="REP80" s="29"/>
      <c r="REQ80" s="29"/>
      <c r="RER80" s="29"/>
      <c r="RES80" s="29"/>
      <c r="RET80" s="29"/>
      <c r="REU80" s="29"/>
      <c r="REV80" s="29"/>
      <c r="REW80" s="29"/>
      <c r="REX80" s="29"/>
      <c r="REY80" s="29"/>
      <c r="REZ80" s="29"/>
      <c r="RFA80" s="29"/>
      <c r="RFB80" s="29"/>
      <c r="RFC80" s="29"/>
      <c r="RFD80" s="29"/>
      <c r="RFE80" s="29"/>
      <c r="RFF80" s="29"/>
      <c r="RFG80" s="29"/>
      <c r="RFH80" s="29"/>
      <c r="RFI80" s="29"/>
      <c r="RFJ80" s="29"/>
      <c r="RFK80" s="29"/>
      <c r="RFL80" s="29"/>
      <c r="RFM80" s="29"/>
      <c r="RFN80" s="29"/>
      <c r="RFO80" s="29"/>
      <c r="RFP80" s="29"/>
      <c r="RFQ80" s="29"/>
      <c r="RFR80" s="29"/>
      <c r="RFS80" s="29"/>
      <c r="RFT80" s="29"/>
      <c r="RFU80" s="29"/>
      <c r="RFV80" s="29"/>
      <c r="RFW80" s="29"/>
      <c r="RFX80" s="29"/>
      <c r="RFY80" s="29"/>
      <c r="RFZ80" s="29"/>
      <c r="RGA80" s="29"/>
      <c r="RGB80" s="29"/>
      <c r="RGC80" s="29"/>
      <c r="RGD80" s="29"/>
      <c r="RGE80" s="29"/>
      <c r="RGF80" s="29"/>
      <c r="RGG80" s="29"/>
      <c r="RGH80" s="29"/>
      <c r="RGI80" s="29"/>
      <c r="RGJ80" s="29"/>
      <c r="RGK80" s="29"/>
      <c r="RGL80" s="29"/>
      <c r="RGM80" s="29"/>
      <c r="RGN80" s="29"/>
      <c r="RGO80" s="29"/>
      <c r="RGP80" s="29"/>
      <c r="RGQ80" s="29"/>
      <c r="RGR80" s="29"/>
      <c r="RGS80" s="29"/>
      <c r="RGT80" s="29"/>
      <c r="RGU80" s="29"/>
      <c r="RGV80" s="29"/>
      <c r="RGW80" s="29"/>
      <c r="RGX80" s="29"/>
      <c r="RGY80" s="29"/>
      <c r="RGZ80" s="29"/>
      <c r="RHA80" s="29"/>
      <c r="RHB80" s="29"/>
      <c r="RHC80" s="29"/>
      <c r="RHD80" s="29"/>
      <c r="RHE80" s="29"/>
      <c r="RHF80" s="29"/>
      <c r="RHG80" s="29"/>
      <c r="RHH80" s="29"/>
      <c r="RHI80" s="29"/>
      <c r="RHJ80" s="29"/>
      <c r="RHK80" s="29"/>
      <c r="RHL80" s="29"/>
      <c r="RHM80" s="29"/>
      <c r="RHN80" s="29"/>
      <c r="RHO80" s="29"/>
      <c r="RHP80" s="29"/>
      <c r="RHQ80" s="29"/>
      <c r="RHR80" s="29"/>
      <c r="RHS80" s="29"/>
      <c r="RHT80" s="29"/>
      <c r="RHU80" s="29"/>
      <c r="RHV80" s="29"/>
      <c r="RHW80" s="29"/>
      <c r="RHX80" s="29"/>
      <c r="RHY80" s="29"/>
      <c r="RHZ80" s="29"/>
      <c r="RIA80" s="29"/>
      <c r="RIB80" s="29"/>
      <c r="RIC80" s="29"/>
      <c r="RID80" s="29"/>
      <c r="RIE80" s="29"/>
      <c r="RIF80" s="29"/>
      <c r="RIG80" s="29"/>
      <c r="RIH80" s="29"/>
      <c r="RII80" s="29"/>
      <c r="RIJ80" s="29"/>
      <c r="RIK80" s="29"/>
      <c r="RIL80" s="29"/>
      <c r="RIM80" s="29"/>
      <c r="RIN80" s="29"/>
      <c r="RIO80" s="29"/>
      <c r="RIP80" s="29"/>
      <c r="RIQ80" s="29"/>
      <c r="RIR80" s="29"/>
      <c r="RIS80" s="29"/>
      <c r="RIT80" s="29"/>
      <c r="RIU80" s="29"/>
      <c r="RIV80" s="29"/>
      <c r="RIW80" s="29"/>
      <c r="RIX80" s="29"/>
      <c r="RIY80" s="29"/>
      <c r="RIZ80" s="29"/>
      <c r="RJA80" s="29"/>
      <c r="RJB80" s="29"/>
      <c r="RJC80" s="29"/>
      <c r="RJD80" s="29"/>
      <c r="RJE80" s="29"/>
      <c r="RJF80" s="29"/>
      <c r="RJG80" s="29"/>
      <c r="RJH80" s="29"/>
      <c r="RJI80" s="29"/>
      <c r="RJJ80" s="29"/>
      <c r="RJK80" s="29"/>
      <c r="RJL80" s="29"/>
      <c r="RJM80" s="29"/>
      <c r="RJN80" s="29"/>
      <c r="RJO80" s="29"/>
      <c r="RJP80" s="29"/>
      <c r="RJQ80" s="29"/>
      <c r="RJR80" s="29"/>
      <c r="RJS80" s="29"/>
      <c r="RJT80" s="29"/>
      <c r="RJU80" s="29"/>
      <c r="RJV80" s="29"/>
      <c r="RJW80" s="29"/>
      <c r="RJX80" s="29"/>
      <c r="RJY80" s="29"/>
      <c r="RJZ80" s="29"/>
      <c r="RKA80" s="29"/>
      <c r="RKB80" s="29"/>
      <c r="RKC80" s="29"/>
      <c r="RKD80" s="29"/>
      <c r="RKE80" s="29"/>
      <c r="RKF80" s="29"/>
      <c r="RKG80" s="29"/>
      <c r="RKH80" s="29"/>
      <c r="RKI80" s="29"/>
      <c r="RKJ80" s="29"/>
      <c r="RKK80" s="29"/>
      <c r="RKL80" s="29"/>
      <c r="RKM80" s="29"/>
      <c r="RKN80" s="29"/>
      <c r="RKO80" s="29"/>
      <c r="RKP80" s="29"/>
      <c r="RKQ80" s="29"/>
      <c r="RKR80" s="29"/>
      <c r="RKS80" s="29"/>
      <c r="RKT80" s="29"/>
      <c r="RKU80" s="29"/>
      <c r="RKV80" s="29"/>
      <c r="RKW80" s="29"/>
      <c r="RKX80" s="29"/>
      <c r="RKY80" s="29"/>
      <c r="RKZ80" s="29"/>
      <c r="RLA80" s="29"/>
      <c r="RLB80" s="29"/>
      <c r="RLC80" s="29"/>
      <c r="RLD80" s="29"/>
      <c r="RLE80" s="29"/>
      <c r="RLF80" s="29"/>
      <c r="RLG80" s="29"/>
      <c r="RLH80" s="29"/>
      <c r="RLI80" s="29"/>
      <c r="RLJ80" s="29"/>
      <c r="RLK80" s="29"/>
      <c r="RLL80" s="29"/>
      <c r="RLM80" s="29"/>
      <c r="RLN80" s="29"/>
      <c r="RLO80" s="29"/>
      <c r="RLP80" s="29"/>
      <c r="RLQ80" s="29"/>
      <c r="RLR80" s="29"/>
      <c r="RLS80" s="29"/>
      <c r="RLT80" s="29"/>
      <c r="RLU80" s="29"/>
      <c r="RLV80" s="29"/>
      <c r="RLW80" s="29"/>
      <c r="RLX80" s="29"/>
      <c r="RLY80" s="29"/>
      <c r="RLZ80" s="29"/>
      <c r="RMA80" s="29"/>
      <c r="RMB80" s="29"/>
      <c r="RMC80" s="29"/>
      <c r="RMD80" s="29"/>
      <c r="RME80" s="29"/>
      <c r="RMF80" s="29"/>
      <c r="RMG80" s="29"/>
      <c r="RMH80" s="29"/>
      <c r="RMI80" s="29"/>
      <c r="RMJ80" s="29"/>
      <c r="RMK80" s="29"/>
      <c r="RML80" s="29"/>
      <c r="RMM80" s="29"/>
      <c r="RMN80" s="29"/>
      <c r="RMO80" s="29"/>
      <c r="RMP80" s="29"/>
      <c r="RMQ80" s="29"/>
      <c r="RMR80" s="29"/>
      <c r="RMS80" s="29"/>
      <c r="RMT80" s="29"/>
      <c r="RMU80" s="29"/>
      <c r="RMV80" s="29"/>
      <c r="RMW80" s="29"/>
      <c r="RMX80" s="29"/>
      <c r="RMY80" s="29"/>
      <c r="RMZ80" s="29"/>
      <c r="RNA80" s="29"/>
      <c r="RNB80" s="29"/>
      <c r="RNC80" s="29"/>
      <c r="RND80" s="29"/>
      <c r="RNE80" s="29"/>
      <c r="RNF80" s="29"/>
      <c r="RNG80" s="29"/>
      <c r="RNH80" s="29"/>
      <c r="RNI80" s="29"/>
      <c r="RNJ80" s="29"/>
      <c r="RNK80" s="29"/>
      <c r="RNL80" s="29"/>
      <c r="RNM80" s="29"/>
      <c r="RNN80" s="29"/>
      <c r="RNO80" s="29"/>
      <c r="RNP80" s="29"/>
      <c r="RNQ80" s="29"/>
      <c r="RNR80" s="29"/>
      <c r="RNS80" s="29"/>
      <c r="RNT80" s="29"/>
      <c r="RNU80" s="29"/>
      <c r="RNV80" s="29"/>
      <c r="RNW80" s="29"/>
      <c r="RNX80" s="29"/>
      <c r="RNY80" s="29"/>
      <c r="RNZ80" s="29"/>
      <c r="ROA80" s="29"/>
      <c r="ROB80" s="29"/>
      <c r="ROC80" s="29"/>
      <c r="ROD80" s="29"/>
      <c r="ROE80" s="29"/>
      <c r="ROF80" s="29"/>
      <c r="ROG80" s="29"/>
      <c r="ROH80" s="29"/>
      <c r="ROI80" s="29"/>
      <c r="ROJ80" s="29"/>
      <c r="ROK80" s="29"/>
      <c r="ROL80" s="29"/>
      <c r="ROM80" s="29"/>
      <c r="RON80" s="29"/>
      <c r="ROO80" s="29"/>
      <c r="ROP80" s="29"/>
      <c r="ROQ80" s="29"/>
      <c r="ROR80" s="29"/>
      <c r="ROS80" s="29"/>
      <c r="ROT80" s="29"/>
      <c r="ROU80" s="29"/>
      <c r="ROV80" s="29"/>
      <c r="ROW80" s="29"/>
      <c r="ROX80" s="29"/>
      <c r="ROY80" s="29"/>
      <c r="ROZ80" s="29"/>
      <c r="RPA80" s="29"/>
      <c r="RPB80" s="29"/>
      <c r="RPC80" s="29"/>
      <c r="RPD80" s="29"/>
      <c r="RPE80" s="29"/>
      <c r="RPF80" s="29"/>
      <c r="RPG80" s="29"/>
      <c r="RPH80" s="29"/>
      <c r="RPI80" s="29"/>
      <c r="RPJ80" s="29"/>
      <c r="RPK80" s="29"/>
      <c r="RPL80" s="29"/>
      <c r="RPM80" s="29"/>
      <c r="RPN80" s="29"/>
      <c r="RPO80" s="29"/>
      <c r="RPP80" s="29"/>
      <c r="RPQ80" s="29"/>
      <c r="RPR80" s="29"/>
      <c r="RPS80" s="29"/>
      <c r="RPT80" s="29"/>
      <c r="RPU80" s="29"/>
      <c r="RPV80" s="29"/>
      <c r="RPW80" s="29"/>
      <c r="RPX80" s="29"/>
      <c r="RPY80" s="29"/>
      <c r="RPZ80" s="29"/>
      <c r="RQA80" s="29"/>
      <c r="RQB80" s="29"/>
      <c r="RQC80" s="29"/>
      <c r="RQD80" s="29"/>
      <c r="RQE80" s="29"/>
      <c r="RQF80" s="29"/>
      <c r="RQG80" s="29"/>
      <c r="RQH80" s="29"/>
      <c r="RQI80" s="29"/>
      <c r="RQJ80" s="29"/>
      <c r="RQK80" s="29"/>
      <c r="RQL80" s="29"/>
      <c r="RQM80" s="29"/>
      <c r="RQN80" s="29"/>
      <c r="RQO80" s="29"/>
      <c r="RQP80" s="29"/>
      <c r="RQQ80" s="29"/>
      <c r="RQR80" s="29"/>
      <c r="RQS80" s="29"/>
      <c r="RQT80" s="29"/>
      <c r="RQU80" s="29"/>
      <c r="RQV80" s="29"/>
      <c r="RQW80" s="29"/>
      <c r="RQX80" s="29"/>
      <c r="RQY80" s="29"/>
      <c r="RQZ80" s="29"/>
      <c r="RRA80" s="29"/>
      <c r="RRB80" s="29"/>
      <c r="RRC80" s="29"/>
      <c r="RRD80" s="29"/>
      <c r="RRE80" s="29"/>
      <c r="RRF80" s="29"/>
      <c r="RRG80" s="29"/>
      <c r="RRH80" s="29"/>
      <c r="RRI80" s="29"/>
      <c r="RRJ80" s="29"/>
      <c r="RRK80" s="29"/>
      <c r="RRL80" s="29"/>
      <c r="RRM80" s="29"/>
      <c r="RRN80" s="29"/>
      <c r="RRO80" s="29"/>
      <c r="RRP80" s="29"/>
      <c r="RRQ80" s="29"/>
      <c r="RRR80" s="29"/>
      <c r="RRS80" s="29"/>
      <c r="RRT80" s="29"/>
      <c r="RRU80" s="29"/>
      <c r="RRV80" s="29"/>
      <c r="RRW80" s="29"/>
      <c r="RRX80" s="29"/>
      <c r="RRY80" s="29"/>
      <c r="RRZ80" s="29"/>
      <c r="RSA80" s="29"/>
      <c r="RSB80" s="29"/>
      <c r="RSC80" s="29"/>
      <c r="RSD80" s="29"/>
      <c r="RSE80" s="29"/>
      <c r="RSF80" s="29"/>
      <c r="RSG80" s="29"/>
      <c r="RSH80" s="29"/>
      <c r="RSI80" s="29"/>
      <c r="RSJ80" s="29"/>
      <c r="RSK80" s="29"/>
      <c r="RSL80" s="29"/>
      <c r="RSM80" s="29"/>
      <c r="RSN80" s="29"/>
      <c r="RSO80" s="29"/>
      <c r="RSP80" s="29"/>
      <c r="RSQ80" s="29"/>
      <c r="RSR80" s="29"/>
      <c r="RSS80" s="29"/>
      <c r="RST80" s="29"/>
      <c r="RSU80" s="29"/>
      <c r="RSV80" s="29"/>
      <c r="RSW80" s="29"/>
      <c r="RSX80" s="29"/>
      <c r="RSY80" s="29"/>
      <c r="RSZ80" s="29"/>
      <c r="RTA80" s="29"/>
      <c r="RTB80" s="29"/>
      <c r="RTC80" s="29"/>
      <c r="RTD80" s="29"/>
      <c r="RTE80" s="29"/>
      <c r="RTF80" s="29"/>
      <c r="RTG80" s="29"/>
      <c r="RTH80" s="29"/>
      <c r="RTI80" s="29"/>
      <c r="RTJ80" s="29"/>
      <c r="RTK80" s="29"/>
      <c r="RTL80" s="29"/>
      <c r="RTM80" s="29"/>
      <c r="RTN80" s="29"/>
      <c r="RTO80" s="29"/>
      <c r="RTP80" s="29"/>
      <c r="RTQ80" s="29"/>
      <c r="RTR80" s="29"/>
      <c r="RTS80" s="29"/>
      <c r="RTT80" s="29"/>
      <c r="RTU80" s="29"/>
      <c r="RTV80" s="29"/>
      <c r="RTW80" s="29"/>
      <c r="RTX80" s="29"/>
      <c r="RTY80" s="29"/>
      <c r="RTZ80" s="29"/>
      <c r="RUA80" s="29"/>
      <c r="RUB80" s="29"/>
      <c r="RUC80" s="29"/>
      <c r="RUD80" s="29"/>
      <c r="RUE80" s="29"/>
      <c r="RUF80" s="29"/>
      <c r="RUG80" s="29"/>
      <c r="RUH80" s="29"/>
      <c r="RUI80" s="29"/>
      <c r="RUJ80" s="29"/>
      <c r="RUK80" s="29"/>
      <c r="RUL80" s="29"/>
      <c r="RUM80" s="29"/>
      <c r="RUN80" s="29"/>
      <c r="RUO80" s="29"/>
      <c r="RUP80" s="29"/>
      <c r="RUQ80" s="29"/>
      <c r="RUR80" s="29"/>
      <c r="RUS80" s="29"/>
      <c r="RUT80" s="29"/>
      <c r="RUU80" s="29"/>
      <c r="RUV80" s="29"/>
      <c r="RUW80" s="29"/>
      <c r="RUX80" s="29"/>
      <c r="RUY80" s="29"/>
      <c r="RUZ80" s="29"/>
      <c r="RVA80" s="29"/>
      <c r="RVB80" s="29"/>
      <c r="RVC80" s="29"/>
      <c r="RVD80" s="29"/>
      <c r="RVE80" s="29"/>
      <c r="RVF80" s="29"/>
      <c r="RVG80" s="29"/>
      <c r="RVH80" s="29"/>
      <c r="RVI80" s="29"/>
      <c r="RVJ80" s="29"/>
      <c r="RVK80" s="29"/>
      <c r="RVL80" s="29"/>
      <c r="RVM80" s="29"/>
      <c r="RVN80" s="29"/>
      <c r="RVO80" s="29"/>
      <c r="RVP80" s="29"/>
      <c r="RVQ80" s="29"/>
      <c r="RVR80" s="29"/>
      <c r="RVS80" s="29"/>
      <c r="RVT80" s="29"/>
      <c r="RVU80" s="29"/>
      <c r="RVV80" s="29"/>
      <c r="RVW80" s="29"/>
      <c r="RVX80" s="29"/>
      <c r="RVY80" s="29"/>
      <c r="RVZ80" s="29"/>
      <c r="RWA80" s="29"/>
      <c r="RWB80" s="29"/>
      <c r="RWC80" s="29"/>
      <c r="RWD80" s="29"/>
      <c r="RWE80" s="29"/>
      <c r="RWF80" s="29"/>
      <c r="RWG80" s="29"/>
      <c r="RWH80" s="29"/>
      <c r="RWI80" s="29"/>
      <c r="RWJ80" s="29"/>
      <c r="RWK80" s="29"/>
      <c r="RWL80" s="29"/>
      <c r="RWM80" s="29"/>
      <c r="RWN80" s="29"/>
      <c r="RWO80" s="29"/>
      <c r="RWP80" s="29"/>
      <c r="RWQ80" s="29"/>
      <c r="RWR80" s="29"/>
      <c r="RWS80" s="29"/>
      <c r="RWT80" s="29"/>
      <c r="RWU80" s="29"/>
      <c r="RWV80" s="29"/>
      <c r="RWW80" s="29"/>
      <c r="RWX80" s="29"/>
      <c r="RWY80" s="29"/>
      <c r="RWZ80" s="29"/>
      <c r="RXA80" s="29"/>
      <c r="RXB80" s="29"/>
      <c r="RXC80" s="29"/>
      <c r="RXD80" s="29"/>
      <c r="RXE80" s="29"/>
      <c r="RXF80" s="29"/>
      <c r="RXG80" s="29"/>
      <c r="RXH80" s="29"/>
      <c r="RXI80" s="29"/>
      <c r="RXJ80" s="29"/>
      <c r="RXK80" s="29"/>
      <c r="RXL80" s="29"/>
      <c r="RXM80" s="29"/>
      <c r="RXN80" s="29"/>
      <c r="RXO80" s="29"/>
      <c r="RXP80" s="29"/>
      <c r="RXQ80" s="29"/>
      <c r="RXR80" s="29"/>
      <c r="RXS80" s="29"/>
      <c r="RXT80" s="29"/>
      <c r="RXU80" s="29"/>
      <c r="RXV80" s="29"/>
      <c r="RXW80" s="29"/>
      <c r="RXX80" s="29"/>
      <c r="RXY80" s="29"/>
      <c r="RXZ80" s="29"/>
      <c r="RYA80" s="29"/>
      <c r="RYB80" s="29"/>
      <c r="RYC80" s="29"/>
      <c r="RYD80" s="29"/>
      <c r="RYE80" s="29"/>
      <c r="RYF80" s="29"/>
      <c r="RYG80" s="29"/>
      <c r="RYH80" s="29"/>
      <c r="RYI80" s="29"/>
      <c r="RYJ80" s="29"/>
      <c r="RYK80" s="29"/>
      <c r="RYL80" s="29"/>
      <c r="RYM80" s="29"/>
      <c r="RYN80" s="29"/>
      <c r="RYO80" s="29"/>
      <c r="RYP80" s="29"/>
      <c r="RYQ80" s="29"/>
      <c r="RYR80" s="29"/>
      <c r="RYS80" s="29"/>
      <c r="RYT80" s="29"/>
      <c r="RYU80" s="29"/>
      <c r="RYV80" s="29"/>
      <c r="RYW80" s="29"/>
      <c r="RYX80" s="29"/>
      <c r="RYY80" s="29"/>
      <c r="RYZ80" s="29"/>
      <c r="RZA80" s="29"/>
      <c r="RZB80" s="29"/>
      <c r="RZC80" s="29"/>
      <c r="RZD80" s="29"/>
      <c r="RZE80" s="29"/>
      <c r="RZF80" s="29"/>
      <c r="RZG80" s="29"/>
      <c r="RZH80" s="29"/>
      <c r="RZI80" s="29"/>
      <c r="RZJ80" s="29"/>
      <c r="RZK80" s="29"/>
      <c r="RZL80" s="29"/>
      <c r="RZM80" s="29"/>
      <c r="RZN80" s="29"/>
      <c r="RZO80" s="29"/>
      <c r="RZP80" s="29"/>
      <c r="RZQ80" s="29"/>
      <c r="RZR80" s="29"/>
      <c r="RZS80" s="29"/>
      <c r="RZT80" s="29"/>
      <c r="RZU80" s="29"/>
      <c r="RZV80" s="29"/>
      <c r="RZW80" s="29"/>
      <c r="RZX80" s="29"/>
      <c r="RZY80" s="29"/>
      <c r="RZZ80" s="29"/>
      <c r="SAA80" s="29"/>
      <c r="SAB80" s="29"/>
      <c r="SAC80" s="29"/>
      <c r="SAD80" s="29"/>
      <c r="SAE80" s="29"/>
      <c r="SAF80" s="29"/>
      <c r="SAG80" s="29"/>
      <c r="SAH80" s="29"/>
      <c r="SAI80" s="29"/>
      <c r="SAJ80" s="29"/>
      <c r="SAK80" s="29"/>
      <c r="SAL80" s="29"/>
      <c r="SAM80" s="29"/>
      <c r="SAN80" s="29"/>
      <c r="SAO80" s="29"/>
      <c r="SAP80" s="29"/>
      <c r="SAQ80" s="29"/>
      <c r="SAR80" s="29"/>
      <c r="SAS80" s="29"/>
      <c r="SAT80" s="29"/>
      <c r="SAU80" s="29"/>
      <c r="SAV80" s="29"/>
      <c r="SAW80" s="29"/>
      <c r="SAX80" s="29"/>
      <c r="SAY80" s="29"/>
      <c r="SAZ80" s="29"/>
      <c r="SBA80" s="29"/>
      <c r="SBB80" s="29"/>
      <c r="SBC80" s="29"/>
      <c r="SBD80" s="29"/>
      <c r="SBE80" s="29"/>
      <c r="SBF80" s="29"/>
      <c r="SBG80" s="29"/>
      <c r="SBH80" s="29"/>
      <c r="SBI80" s="29"/>
      <c r="SBJ80" s="29"/>
      <c r="SBK80" s="29"/>
      <c r="SBL80" s="29"/>
      <c r="SBM80" s="29"/>
      <c r="SBN80" s="29"/>
      <c r="SBO80" s="29"/>
      <c r="SBP80" s="29"/>
      <c r="SBQ80" s="29"/>
      <c r="SBR80" s="29"/>
      <c r="SBS80" s="29"/>
      <c r="SBT80" s="29"/>
      <c r="SBU80" s="29"/>
      <c r="SBV80" s="29"/>
      <c r="SBW80" s="29"/>
      <c r="SBX80" s="29"/>
      <c r="SBY80" s="29"/>
      <c r="SBZ80" s="29"/>
      <c r="SCA80" s="29"/>
      <c r="SCB80" s="29"/>
      <c r="SCC80" s="29"/>
      <c r="SCD80" s="29"/>
      <c r="SCE80" s="29"/>
      <c r="SCF80" s="29"/>
      <c r="SCG80" s="29"/>
      <c r="SCH80" s="29"/>
      <c r="SCI80" s="29"/>
      <c r="SCJ80" s="29"/>
      <c r="SCK80" s="29"/>
      <c r="SCL80" s="29"/>
      <c r="SCM80" s="29"/>
      <c r="SCN80" s="29"/>
      <c r="SCO80" s="29"/>
      <c r="SCP80" s="29"/>
      <c r="SCQ80" s="29"/>
      <c r="SCR80" s="29"/>
      <c r="SCS80" s="29"/>
      <c r="SCT80" s="29"/>
      <c r="SCU80" s="29"/>
      <c r="SCV80" s="29"/>
      <c r="SCW80" s="29"/>
      <c r="SCX80" s="29"/>
      <c r="SCY80" s="29"/>
      <c r="SCZ80" s="29"/>
      <c r="SDA80" s="29"/>
      <c r="SDB80" s="29"/>
      <c r="SDC80" s="29"/>
      <c r="SDD80" s="29"/>
      <c r="SDE80" s="29"/>
      <c r="SDF80" s="29"/>
      <c r="SDG80" s="29"/>
      <c r="SDH80" s="29"/>
      <c r="SDI80" s="29"/>
      <c r="SDJ80" s="29"/>
      <c r="SDK80" s="29"/>
      <c r="SDL80" s="29"/>
      <c r="SDM80" s="29"/>
      <c r="SDN80" s="29"/>
      <c r="SDO80" s="29"/>
      <c r="SDP80" s="29"/>
      <c r="SDQ80" s="29"/>
      <c r="SDR80" s="29"/>
      <c r="SDS80" s="29"/>
      <c r="SDT80" s="29"/>
      <c r="SDU80" s="29"/>
      <c r="SDV80" s="29"/>
      <c r="SDW80" s="29"/>
      <c r="SDX80" s="29"/>
      <c r="SDY80" s="29"/>
      <c r="SDZ80" s="29"/>
      <c r="SEA80" s="29"/>
      <c r="SEB80" s="29"/>
      <c r="SEC80" s="29"/>
      <c r="SED80" s="29"/>
      <c r="SEE80" s="29"/>
      <c r="SEF80" s="29"/>
      <c r="SEG80" s="29"/>
      <c r="SEH80" s="29"/>
      <c r="SEI80" s="29"/>
      <c r="SEJ80" s="29"/>
      <c r="SEK80" s="29"/>
      <c r="SEL80" s="29"/>
      <c r="SEM80" s="29"/>
      <c r="SEN80" s="29"/>
      <c r="SEO80" s="29"/>
      <c r="SEP80" s="29"/>
      <c r="SEQ80" s="29"/>
      <c r="SER80" s="29"/>
      <c r="SES80" s="29"/>
      <c r="SET80" s="29"/>
      <c r="SEU80" s="29"/>
      <c r="SEV80" s="29"/>
      <c r="SEW80" s="29"/>
      <c r="SEX80" s="29"/>
      <c r="SEY80" s="29"/>
      <c r="SEZ80" s="29"/>
      <c r="SFA80" s="29"/>
      <c r="SFB80" s="29"/>
      <c r="SFC80" s="29"/>
      <c r="SFD80" s="29"/>
      <c r="SFE80" s="29"/>
      <c r="SFF80" s="29"/>
      <c r="SFG80" s="29"/>
      <c r="SFH80" s="29"/>
      <c r="SFI80" s="29"/>
      <c r="SFJ80" s="29"/>
      <c r="SFK80" s="29"/>
      <c r="SFL80" s="29"/>
      <c r="SFM80" s="29"/>
      <c r="SFN80" s="29"/>
      <c r="SFO80" s="29"/>
      <c r="SFP80" s="29"/>
      <c r="SFQ80" s="29"/>
      <c r="SFR80" s="29"/>
      <c r="SFS80" s="29"/>
      <c r="SFT80" s="29"/>
      <c r="SFU80" s="29"/>
      <c r="SFV80" s="29"/>
      <c r="SFW80" s="29"/>
      <c r="SFX80" s="29"/>
      <c r="SFY80" s="29"/>
      <c r="SFZ80" s="29"/>
      <c r="SGA80" s="29"/>
      <c r="SGB80" s="29"/>
      <c r="SGC80" s="29"/>
      <c r="SGD80" s="29"/>
      <c r="SGE80" s="29"/>
      <c r="SGF80" s="29"/>
      <c r="SGG80" s="29"/>
      <c r="SGH80" s="29"/>
      <c r="SGI80" s="29"/>
      <c r="SGJ80" s="29"/>
      <c r="SGK80" s="29"/>
      <c r="SGL80" s="29"/>
      <c r="SGM80" s="29"/>
      <c r="SGN80" s="29"/>
      <c r="SGO80" s="29"/>
      <c r="SGP80" s="29"/>
      <c r="SGQ80" s="29"/>
      <c r="SGR80" s="29"/>
      <c r="SGS80" s="29"/>
      <c r="SGT80" s="29"/>
      <c r="SGU80" s="29"/>
      <c r="SGV80" s="29"/>
      <c r="SGW80" s="29"/>
      <c r="SGX80" s="29"/>
      <c r="SGY80" s="29"/>
      <c r="SGZ80" s="29"/>
      <c r="SHA80" s="29"/>
      <c r="SHB80" s="29"/>
      <c r="SHC80" s="29"/>
      <c r="SHD80" s="29"/>
      <c r="SHE80" s="29"/>
      <c r="SHF80" s="29"/>
      <c r="SHG80" s="29"/>
      <c r="SHH80" s="29"/>
      <c r="SHI80" s="29"/>
      <c r="SHJ80" s="29"/>
      <c r="SHK80" s="29"/>
      <c r="SHL80" s="29"/>
      <c r="SHM80" s="29"/>
      <c r="SHN80" s="29"/>
      <c r="SHO80" s="29"/>
      <c r="SHP80" s="29"/>
      <c r="SHQ80" s="29"/>
      <c r="SHR80" s="29"/>
      <c r="SHS80" s="29"/>
      <c r="SHT80" s="29"/>
      <c r="SHU80" s="29"/>
      <c r="SHV80" s="29"/>
      <c r="SHW80" s="29"/>
      <c r="SHX80" s="29"/>
      <c r="SHY80" s="29"/>
      <c r="SHZ80" s="29"/>
      <c r="SIA80" s="29"/>
      <c r="SIB80" s="29"/>
      <c r="SIC80" s="29"/>
      <c r="SID80" s="29"/>
      <c r="SIE80" s="29"/>
      <c r="SIF80" s="29"/>
      <c r="SIG80" s="29"/>
      <c r="SIH80" s="29"/>
      <c r="SII80" s="29"/>
      <c r="SIJ80" s="29"/>
      <c r="SIK80" s="29"/>
      <c r="SIL80" s="29"/>
      <c r="SIM80" s="29"/>
      <c r="SIN80" s="29"/>
      <c r="SIO80" s="29"/>
      <c r="SIP80" s="29"/>
      <c r="SIQ80" s="29"/>
      <c r="SIR80" s="29"/>
      <c r="SIS80" s="29"/>
      <c r="SIT80" s="29"/>
      <c r="SIU80" s="29"/>
      <c r="SIV80" s="29"/>
      <c r="SIW80" s="29"/>
      <c r="SIX80" s="29"/>
      <c r="SIY80" s="29"/>
      <c r="SIZ80" s="29"/>
      <c r="SJA80" s="29"/>
      <c r="SJB80" s="29"/>
      <c r="SJC80" s="29"/>
      <c r="SJD80" s="29"/>
      <c r="SJE80" s="29"/>
      <c r="SJF80" s="29"/>
      <c r="SJG80" s="29"/>
      <c r="SJH80" s="29"/>
      <c r="SJI80" s="29"/>
      <c r="SJJ80" s="29"/>
      <c r="SJK80" s="29"/>
      <c r="SJL80" s="29"/>
      <c r="SJM80" s="29"/>
      <c r="SJN80" s="29"/>
      <c r="SJO80" s="29"/>
      <c r="SJP80" s="29"/>
      <c r="SJQ80" s="29"/>
      <c r="SJR80" s="29"/>
      <c r="SJS80" s="29"/>
      <c r="SJT80" s="29"/>
      <c r="SJU80" s="29"/>
      <c r="SJV80" s="29"/>
      <c r="SJW80" s="29"/>
      <c r="SJX80" s="29"/>
      <c r="SJY80" s="29"/>
      <c r="SJZ80" s="29"/>
      <c r="SKA80" s="29"/>
      <c r="SKB80" s="29"/>
      <c r="SKC80" s="29"/>
      <c r="SKD80" s="29"/>
      <c r="SKE80" s="29"/>
      <c r="SKF80" s="29"/>
      <c r="SKG80" s="29"/>
      <c r="SKH80" s="29"/>
      <c r="SKI80" s="29"/>
      <c r="SKJ80" s="29"/>
      <c r="SKK80" s="29"/>
      <c r="SKL80" s="29"/>
      <c r="SKM80" s="29"/>
      <c r="SKN80" s="29"/>
      <c r="SKO80" s="29"/>
      <c r="SKP80" s="29"/>
      <c r="SKQ80" s="29"/>
      <c r="SKR80" s="29"/>
      <c r="SKS80" s="29"/>
      <c r="SKT80" s="29"/>
      <c r="SKU80" s="29"/>
      <c r="SKV80" s="29"/>
      <c r="SKW80" s="29"/>
      <c r="SKX80" s="29"/>
      <c r="SKY80" s="29"/>
      <c r="SKZ80" s="29"/>
      <c r="SLA80" s="29"/>
      <c r="SLB80" s="29"/>
      <c r="SLC80" s="29"/>
      <c r="SLD80" s="29"/>
      <c r="SLE80" s="29"/>
      <c r="SLF80" s="29"/>
      <c r="SLG80" s="29"/>
      <c r="SLH80" s="29"/>
      <c r="SLI80" s="29"/>
      <c r="SLJ80" s="29"/>
      <c r="SLK80" s="29"/>
      <c r="SLL80" s="29"/>
      <c r="SLM80" s="29"/>
      <c r="SLN80" s="29"/>
      <c r="SLO80" s="29"/>
      <c r="SLP80" s="29"/>
      <c r="SLQ80" s="29"/>
      <c r="SLR80" s="29"/>
      <c r="SLS80" s="29"/>
      <c r="SLT80" s="29"/>
      <c r="SLU80" s="29"/>
      <c r="SLV80" s="29"/>
      <c r="SLW80" s="29"/>
      <c r="SLX80" s="29"/>
      <c r="SLY80" s="29"/>
      <c r="SLZ80" s="29"/>
      <c r="SMA80" s="29"/>
      <c r="SMB80" s="29"/>
      <c r="SMC80" s="29"/>
      <c r="SMD80" s="29"/>
      <c r="SME80" s="29"/>
      <c r="SMF80" s="29"/>
      <c r="SMG80" s="29"/>
      <c r="SMH80" s="29"/>
      <c r="SMI80" s="29"/>
      <c r="SMJ80" s="29"/>
      <c r="SMK80" s="29"/>
      <c r="SML80" s="29"/>
      <c r="SMM80" s="29"/>
      <c r="SMN80" s="29"/>
      <c r="SMO80" s="29"/>
      <c r="SMP80" s="29"/>
      <c r="SMQ80" s="29"/>
      <c r="SMR80" s="29"/>
      <c r="SMS80" s="29"/>
      <c r="SMT80" s="29"/>
      <c r="SMU80" s="29"/>
      <c r="SMV80" s="29"/>
      <c r="SMW80" s="29"/>
      <c r="SMX80" s="29"/>
      <c r="SMY80" s="29"/>
      <c r="SMZ80" s="29"/>
      <c r="SNA80" s="29"/>
      <c r="SNB80" s="29"/>
      <c r="SNC80" s="29"/>
      <c r="SND80" s="29"/>
      <c r="SNE80" s="29"/>
      <c r="SNF80" s="29"/>
      <c r="SNG80" s="29"/>
      <c r="SNH80" s="29"/>
      <c r="SNI80" s="29"/>
      <c r="SNJ80" s="29"/>
      <c r="SNK80" s="29"/>
      <c r="SNL80" s="29"/>
      <c r="SNM80" s="29"/>
      <c r="SNN80" s="29"/>
      <c r="SNO80" s="29"/>
      <c r="SNP80" s="29"/>
      <c r="SNQ80" s="29"/>
      <c r="SNR80" s="29"/>
      <c r="SNS80" s="29"/>
      <c r="SNT80" s="29"/>
      <c r="SNU80" s="29"/>
      <c r="SNV80" s="29"/>
      <c r="SNW80" s="29"/>
      <c r="SNX80" s="29"/>
      <c r="SNY80" s="29"/>
      <c r="SNZ80" s="29"/>
      <c r="SOA80" s="29"/>
      <c r="SOB80" s="29"/>
      <c r="SOC80" s="29"/>
      <c r="SOD80" s="29"/>
      <c r="SOE80" s="29"/>
      <c r="SOF80" s="29"/>
      <c r="SOG80" s="29"/>
      <c r="SOH80" s="29"/>
      <c r="SOI80" s="29"/>
      <c r="SOJ80" s="29"/>
      <c r="SOK80" s="29"/>
      <c r="SOL80" s="29"/>
      <c r="SOM80" s="29"/>
      <c r="SON80" s="29"/>
      <c r="SOO80" s="29"/>
      <c r="SOP80" s="29"/>
      <c r="SOQ80" s="29"/>
      <c r="SOR80" s="29"/>
      <c r="SOS80" s="29"/>
      <c r="SOT80" s="29"/>
      <c r="SOU80" s="29"/>
      <c r="SOV80" s="29"/>
      <c r="SOW80" s="29"/>
      <c r="SOX80" s="29"/>
      <c r="SOY80" s="29"/>
      <c r="SOZ80" s="29"/>
      <c r="SPA80" s="29"/>
      <c r="SPB80" s="29"/>
      <c r="SPC80" s="29"/>
      <c r="SPD80" s="29"/>
      <c r="SPE80" s="29"/>
      <c r="SPF80" s="29"/>
      <c r="SPG80" s="29"/>
      <c r="SPH80" s="29"/>
      <c r="SPI80" s="29"/>
      <c r="SPJ80" s="29"/>
      <c r="SPK80" s="29"/>
      <c r="SPL80" s="29"/>
      <c r="SPM80" s="29"/>
      <c r="SPN80" s="29"/>
      <c r="SPO80" s="29"/>
      <c r="SPP80" s="29"/>
      <c r="SPQ80" s="29"/>
      <c r="SPR80" s="29"/>
      <c r="SPS80" s="29"/>
      <c r="SPT80" s="29"/>
      <c r="SPU80" s="29"/>
      <c r="SPV80" s="29"/>
      <c r="SPW80" s="29"/>
      <c r="SPX80" s="29"/>
      <c r="SPY80" s="29"/>
      <c r="SPZ80" s="29"/>
      <c r="SQA80" s="29"/>
      <c r="SQB80" s="29"/>
      <c r="SQC80" s="29"/>
      <c r="SQD80" s="29"/>
      <c r="SQE80" s="29"/>
      <c r="SQF80" s="29"/>
      <c r="SQG80" s="29"/>
      <c r="SQH80" s="29"/>
      <c r="SQI80" s="29"/>
      <c r="SQJ80" s="29"/>
      <c r="SQK80" s="29"/>
      <c r="SQL80" s="29"/>
      <c r="SQM80" s="29"/>
      <c r="SQN80" s="29"/>
      <c r="SQO80" s="29"/>
      <c r="SQP80" s="29"/>
      <c r="SQQ80" s="29"/>
      <c r="SQR80" s="29"/>
      <c r="SQS80" s="29"/>
      <c r="SQT80" s="29"/>
      <c r="SQU80" s="29"/>
      <c r="SQV80" s="29"/>
      <c r="SQW80" s="29"/>
      <c r="SQX80" s="29"/>
      <c r="SQY80" s="29"/>
      <c r="SQZ80" s="29"/>
      <c r="SRA80" s="29"/>
      <c r="SRB80" s="29"/>
      <c r="SRC80" s="29"/>
      <c r="SRD80" s="29"/>
      <c r="SRE80" s="29"/>
      <c r="SRF80" s="29"/>
      <c r="SRG80" s="29"/>
      <c r="SRH80" s="29"/>
      <c r="SRI80" s="29"/>
      <c r="SRJ80" s="29"/>
      <c r="SRK80" s="29"/>
      <c r="SRL80" s="29"/>
      <c r="SRM80" s="29"/>
      <c r="SRN80" s="29"/>
      <c r="SRO80" s="29"/>
      <c r="SRP80" s="29"/>
      <c r="SRQ80" s="29"/>
      <c r="SRR80" s="29"/>
      <c r="SRS80" s="29"/>
      <c r="SRT80" s="29"/>
      <c r="SRU80" s="29"/>
      <c r="SRV80" s="29"/>
      <c r="SRW80" s="29"/>
      <c r="SRX80" s="29"/>
      <c r="SRY80" s="29"/>
      <c r="SRZ80" s="29"/>
      <c r="SSA80" s="29"/>
      <c r="SSB80" s="29"/>
      <c r="SSC80" s="29"/>
      <c r="SSD80" s="29"/>
      <c r="SSE80" s="29"/>
      <c r="SSF80" s="29"/>
      <c r="SSG80" s="29"/>
      <c r="SSH80" s="29"/>
      <c r="SSI80" s="29"/>
      <c r="SSJ80" s="29"/>
      <c r="SSK80" s="29"/>
      <c r="SSL80" s="29"/>
      <c r="SSM80" s="29"/>
      <c r="SSN80" s="29"/>
      <c r="SSO80" s="29"/>
      <c r="SSP80" s="29"/>
      <c r="SSQ80" s="29"/>
      <c r="SSR80" s="29"/>
      <c r="SSS80" s="29"/>
      <c r="SST80" s="29"/>
      <c r="SSU80" s="29"/>
      <c r="SSV80" s="29"/>
      <c r="SSW80" s="29"/>
      <c r="SSX80" s="29"/>
      <c r="SSY80" s="29"/>
      <c r="SSZ80" s="29"/>
      <c r="STA80" s="29"/>
      <c r="STB80" s="29"/>
      <c r="STC80" s="29"/>
      <c r="STD80" s="29"/>
      <c r="STE80" s="29"/>
      <c r="STF80" s="29"/>
      <c r="STG80" s="29"/>
      <c r="STH80" s="29"/>
      <c r="STI80" s="29"/>
      <c r="STJ80" s="29"/>
      <c r="STK80" s="29"/>
      <c r="STL80" s="29"/>
      <c r="STM80" s="29"/>
      <c r="STN80" s="29"/>
      <c r="STO80" s="29"/>
      <c r="STP80" s="29"/>
      <c r="STQ80" s="29"/>
      <c r="STR80" s="29"/>
      <c r="STS80" s="29"/>
      <c r="STT80" s="29"/>
      <c r="STU80" s="29"/>
      <c r="STV80" s="29"/>
      <c r="STW80" s="29"/>
      <c r="STX80" s="29"/>
      <c r="STY80" s="29"/>
      <c r="STZ80" s="29"/>
      <c r="SUA80" s="29"/>
      <c r="SUB80" s="29"/>
      <c r="SUC80" s="29"/>
      <c r="SUD80" s="29"/>
      <c r="SUE80" s="29"/>
      <c r="SUF80" s="29"/>
      <c r="SUG80" s="29"/>
      <c r="SUH80" s="29"/>
      <c r="SUI80" s="29"/>
      <c r="SUJ80" s="29"/>
      <c r="SUK80" s="29"/>
      <c r="SUL80" s="29"/>
      <c r="SUM80" s="29"/>
      <c r="SUN80" s="29"/>
      <c r="SUO80" s="29"/>
      <c r="SUP80" s="29"/>
      <c r="SUQ80" s="29"/>
      <c r="SUR80" s="29"/>
      <c r="SUS80" s="29"/>
      <c r="SUT80" s="29"/>
      <c r="SUU80" s="29"/>
      <c r="SUV80" s="29"/>
      <c r="SUW80" s="29"/>
      <c r="SUX80" s="29"/>
      <c r="SUY80" s="29"/>
      <c r="SUZ80" s="29"/>
      <c r="SVA80" s="29"/>
      <c r="SVB80" s="29"/>
      <c r="SVC80" s="29"/>
      <c r="SVD80" s="29"/>
      <c r="SVE80" s="29"/>
      <c r="SVF80" s="29"/>
      <c r="SVG80" s="29"/>
      <c r="SVH80" s="29"/>
      <c r="SVI80" s="29"/>
      <c r="SVJ80" s="29"/>
      <c r="SVK80" s="29"/>
      <c r="SVL80" s="29"/>
      <c r="SVM80" s="29"/>
      <c r="SVN80" s="29"/>
      <c r="SVO80" s="29"/>
      <c r="SVP80" s="29"/>
      <c r="SVQ80" s="29"/>
      <c r="SVR80" s="29"/>
      <c r="SVS80" s="29"/>
      <c r="SVT80" s="29"/>
      <c r="SVU80" s="29"/>
      <c r="SVV80" s="29"/>
      <c r="SVW80" s="29"/>
      <c r="SVX80" s="29"/>
      <c r="SVY80" s="29"/>
      <c r="SVZ80" s="29"/>
      <c r="SWA80" s="29"/>
      <c r="SWB80" s="29"/>
      <c r="SWC80" s="29"/>
      <c r="SWD80" s="29"/>
      <c r="SWE80" s="29"/>
      <c r="SWF80" s="29"/>
      <c r="SWG80" s="29"/>
      <c r="SWH80" s="29"/>
      <c r="SWI80" s="29"/>
      <c r="SWJ80" s="29"/>
      <c r="SWK80" s="29"/>
      <c r="SWL80" s="29"/>
      <c r="SWM80" s="29"/>
      <c r="SWN80" s="29"/>
      <c r="SWO80" s="29"/>
      <c r="SWP80" s="29"/>
      <c r="SWQ80" s="29"/>
      <c r="SWR80" s="29"/>
      <c r="SWS80" s="29"/>
      <c r="SWT80" s="29"/>
      <c r="SWU80" s="29"/>
      <c r="SWV80" s="29"/>
      <c r="SWW80" s="29"/>
      <c r="SWX80" s="29"/>
      <c r="SWY80" s="29"/>
      <c r="SWZ80" s="29"/>
      <c r="SXA80" s="29"/>
      <c r="SXB80" s="29"/>
      <c r="SXC80" s="29"/>
      <c r="SXD80" s="29"/>
      <c r="SXE80" s="29"/>
      <c r="SXF80" s="29"/>
      <c r="SXG80" s="29"/>
      <c r="SXH80" s="29"/>
      <c r="SXI80" s="29"/>
      <c r="SXJ80" s="29"/>
      <c r="SXK80" s="29"/>
      <c r="SXL80" s="29"/>
      <c r="SXM80" s="29"/>
      <c r="SXN80" s="29"/>
      <c r="SXO80" s="29"/>
      <c r="SXP80" s="29"/>
      <c r="SXQ80" s="29"/>
      <c r="SXR80" s="29"/>
      <c r="SXS80" s="29"/>
      <c r="SXT80" s="29"/>
      <c r="SXU80" s="29"/>
      <c r="SXV80" s="29"/>
      <c r="SXW80" s="29"/>
      <c r="SXX80" s="29"/>
      <c r="SXY80" s="29"/>
      <c r="SXZ80" s="29"/>
      <c r="SYA80" s="29"/>
      <c r="SYB80" s="29"/>
      <c r="SYC80" s="29"/>
      <c r="SYD80" s="29"/>
      <c r="SYE80" s="29"/>
      <c r="SYF80" s="29"/>
      <c r="SYG80" s="29"/>
      <c r="SYH80" s="29"/>
      <c r="SYI80" s="29"/>
      <c r="SYJ80" s="29"/>
      <c r="SYK80" s="29"/>
      <c r="SYL80" s="29"/>
      <c r="SYM80" s="29"/>
      <c r="SYN80" s="29"/>
      <c r="SYO80" s="29"/>
      <c r="SYP80" s="29"/>
      <c r="SYQ80" s="29"/>
      <c r="SYR80" s="29"/>
      <c r="SYS80" s="29"/>
      <c r="SYT80" s="29"/>
      <c r="SYU80" s="29"/>
      <c r="SYV80" s="29"/>
      <c r="SYW80" s="29"/>
      <c r="SYX80" s="29"/>
      <c r="SYY80" s="29"/>
      <c r="SYZ80" s="29"/>
      <c r="SZA80" s="29"/>
      <c r="SZB80" s="29"/>
      <c r="SZC80" s="29"/>
      <c r="SZD80" s="29"/>
      <c r="SZE80" s="29"/>
      <c r="SZF80" s="29"/>
      <c r="SZG80" s="29"/>
      <c r="SZH80" s="29"/>
      <c r="SZI80" s="29"/>
      <c r="SZJ80" s="29"/>
      <c r="SZK80" s="29"/>
      <c r="SZL80" s="29"/>
      <c r="SZM80" s="29"/>
      <c r="SZN80" s="29"/>
      <c r="SZO80" s="29"/>
      <c r="SZP80" s="29"/>
      <c r="SZQ80" s="29"/>
      <c r="SZR80" s="29"/>
      <c r="SZS80" s="29"/>
      <c r="SZT80" s="29"/>
      <c r="SZU80" s="29"/>
      <c r="SZV80" s="29"/>
      <c r="SZW80" s="29"/>
      <c r="SZX80" s="29"/>
      <c r="SZY80" s="29"/>
      <c r="SZZ80" s="29"/>
      <c r="TAA80" s="29"/>
      <c r="TAB80" s="29"/>
      <c r="TAC80" s="29"/>
      <c r="TAD80" s="29"/>
      <c r="TAE80" s="29"/>
      <c r="TAF80" s="29"/>
      <c r="TAG80" s="29"/>
      <c r="TAH80" s="29"/>
      <c r="TAI80" s="29"/>
      <c r="TAJ80" s="29"/>
      <c r="TAK80" s="29"/>
      <c r="TAL80" s="29"/>
      <c r="TAM80" s="29"/>
      <c r="TAN80" s="29"/>
      <c r="TAO80" s="29"/>
      <c r="TAP80" s="29"/>
      <c r="TAQ80" s="29"/>
      <c r="TAR80" s="29"/>
      <c r="TAS80" s="29"/>
      <c r="TAT80" s="29"/>
      <c r="TAU80" s="29"/>
      <c r="TAV80" s="29"/>
      <c r="TAW80" s="29"/>
      <c r="TAX80" s="29"/>
      <c r="TAY80" s="29"/>
      <c r="TAZ80" s="29"/>
      <c r="TBA80" s="29"/>
      <c r="TBB80" s="29"/>
      <c r="TBC80" s="29"/>
      <c r="TBD80" s="29"/>
      <c r="TBE80" s="29"/>
      <c r="TBF80" s="29"/>
      <c r="TBG80" s="29"/>
      <c r="TBH80" s="29"/>
      <c r="TBI80" s="29"/>
      <c r="TBJ80" s="29"/>
      <c r="TBK80" s="29"/>
      <c r="TBL80" s="29"/>
      <c r="TBM80" s="29"/>
      <c r="TBN80" s="29"/>
      <c r="TBO80" s="29"/>
      <c r="TBP80" s="29"/>
      <c r="TBQ80" s="29"/>
      <c r="TBR80" s="29"/>
      <c r="TBS80" s="29"/>
      <c r="TBT80" s="29"/>
      <c r="TBU80" s="29"/>
      <c r="TBV80" s="29"/>
      <c r="TBW80" s="29"/>
      <c r="TBX80" s="29"/>
      <c r="TBY80" s="29"/>
      <c r="TBZ80" s="29"/>
      <c r="TCA80" s="29"/>
      <c r="TCB80" s="29"/>
      <c r="TCC80" s="29"/>
      <c r="TCD80" s="29"/>
      <c r="TCE80" s="29"/>
      <c r="TCF80" s="29"/>
      <c r="TCG80" s="29"/>
      <c r="TCH80" s="29"/>
      <c r="TCI80" s="29"/>
      <c r="TCJ80" s="29"/>
      <c r="TCK80" s="29"/>
      <c r="TCL80" s="29"/>
      <c r="TCM80" s="29"/>
      <c r="TCN80" s="29"/>
      <c r="TCO80" s="29"/>
      <c r="TCP80" s="29"/>
      <c r="TCQ80" s="29"/>
      <c r="TCR80" s="29"/>
      <c r="TCS80" s="29"/>
      <c r="TCT80" s="29"/>
      <c r="TCU80" s="29"/>
      <c r="TCV80" s="29"/>
      <c r="TCW80" s="29"/>
      <c r="TCX80" s="29"/>
      <c r="TCY80" s="29"/>
      <c r="TCZ80" s="29"/>
      <c r="TDA80" s="29"/>
      <c r="TDB80" s="29"/>
      <c r="TDC80" s="29"/>
      <c r="TDD80" s="29"/>
      <c r="TDE80" s="29"/>
      <c r="TDF80" s="29"/>
      <c r="TDG80" s="29"/>
      <c r="TDH80" s="29"/>
      <c r="TDI80" s="29"/>
      <c r="TDJ80" s="29"/>
      <c r="TDK80" s="29"/>
      <c r="TDL80" s="29"/>
      <c r="TDM80" s="29"/>
      <c r="TDN80" s="29"/>
      <c r="TDO80" s="29"/>
      <c r="TDP80" s="29"/>
      <c r="TDQ80" s="29"/>
      <c r="TDR80" s="29"/>
      <c r="TDS80" s="29"/>
      <c r="TDT80" s="29"/>
      <c r="TDU80" s="29"/>
      <c r="TDV80" s="29"/>
      <c r="TDW80" s="29"/>
      <c r="TDX80" s="29"/>
      <c r="TDY80" s="29"/>
      <c r="TDZ80" s="29"/>
      <c r="TEA80" s="29"/>
      <c r="TEB80" s="29"/>
      <c r="TEC80" s="29"/>
      <c r="TED80" s="29"/>
      <c r="TEE80" s="29"/>
      <c r="TEF80" s="29"/>
      <c r="TEG80" s="29"/>
      <c r="TEH80" s="29"/>
      <c r="TEI80" s="29"/>
      <c r="TEJ80" s="29"/>
      <c r="TEK80" s="29"/>
      <c r="TEL80" s="29"/>
      <c r="TEM80" s="29"/>
      <c r="TEN80" s="29"/>
      <c r="TEO80" s="29"/>
      <c r="TEP80" s="29"/>
      <c r="TEQ80" s="29"/>
      <c r="TER80" s="29"/>
      <c r="TES80" s="29"/>
      <c r="TET80" s="29"/>
      <c r="TEU80" s="29"/>
      <c r="TEV80" s="29"/>
      <c r="TEW80" s="29"/>
      <c r="TEX80" s="29"/>
      <c r="TEY80" s="29"/>
      <c r="TEZ80" s="29"/>
      <c r="TFA80" s="29"/>
      <c r="TFB80" s="29"/>
      <c r="TFC80" s="29"/>
      <c r="TFD80" s="29"/>
      <c r="TFE80" s="29"/>
      <c r="TFF80" s="29"/>
      <c r="TFG80" s="29"/>
      <c r="TFH80" s="29"/>
      <c r="TFI80" s="29"/>
      <c r="TFJ80" s="29"/>
      <c r="TFK80" s="29"/>
      <c r="TFL80" s="29"/>
      <c r="TFM80" s="29"/>
      <c r="TFN80" s="29"/>
      <c r="TFO80" s="29"/>
      <c r="TFP80" s="29"/>
      <c r="TFQ80" s="29"/>
      <c r="TFR80" s="29"/>
      <c r="TFS80" s="29"/>
      <c r="TFT80" s="29"/>
      <c r="TFU80" s="29"/>
      <c r="TFV80" s="29"/>
      <c r="TFW80" s="29"/>
      <c r="TFX80" s="29"/>
      <c r="TFY80" s="29"/>
      <c r="TFZ80" s="29"/>
      <c r="TGA80" s="29"/>
      <c r="TGB80" s="29"/>
      <c r="TGC80" s="29"/>
      <c r="TGD80" s="29"/>
      <c r="TGE80" s="29"/>
      <c r="TGF80" s="29"/>
      <c r="TGG80" s="29"/>
      <c r="TGH80" s="29"/>
      <c r="TGI80" s="29"/>
      <c r="TGJ80" s="29"/>
      <c r="TGK80" s="29"/>
      <c r="TGL80" s="29"/>
      <c r="TGM80" s="29"/>
      <c r="TGN80" s="29"/>
      <c r="TGO80" s="29"/>
      <c r="TGP80" s="29"/>
      <c r="TGQ80" s="29"/>
      <c r="TGR80" s="29"/>
      <c r="TGS80" s="29"/>
      <c r="TGT80" s="29"/>
      <c r="TGU80" s="29"/>
      <c r="TGV80" s="29"/>
      <c r="TGW80" s="29"/>
      <c r="TGX80" s="29"/>
      <c r="TGY80" s="29"/>
      <c r="TGZ80" s="29"/>
      <c r="THA80" s="29"/>
      <c r="THB80" s="29"/>
      <c r="THC80" s="29"/>
      <c r="THD80" s="29"/>
      <c r="THE80" s="29"/>
      <c r="THF80" s="29"/>
      <c r="THG80" s="29"/>
      <c r="THH80" s="29"/>
      <c r="THI80" s="29"/>
      <c r="THJ80" s="29"/>
      <c r="THK80" s="29"/>
      <c r="THL80" s="29"/>
      <c r="THM80" s="29"/>
      <c r="THN80" s="29"/>
      <c r="THO80" s="29"/>
      <c r="THP80" s="29"/>
      <c r="THQ80" s="29"/>
      <c r="THR80" s="29"/>
      <c r="THS80" s="29"/>
      <c r="THT80" s="29"/>
      <c r="THU80" s="29"/>
      <c r="THV80" s="29"/>
      <c r="THW80" s="29"/>
      <c r="THX80" s="29"/>
      <c r="THY80" s="29"/>
      <c r="THZ80" s="29"/>
      <c r="TIA80" s="29"/>
      <c r="TIB80" s="29"/>
      <c r="TIC80" s="29"/>
      <c r="TID80" s="29"/>
      <c r="TIE80" s="29"/>
      <c r="TIF80" s="29"/>
      <c r="TIG80" s="29"/>
      <c r="TIH80" s="29"/>
      <c r="TII80" s="29"/>
      <c r="TIJ80" s="29"/>
      <c r="TIK80" s="29"/>
      <c r="TIL80" s="29"/>
      <c r="TIM80" s="29"/>
      <c r="TIN80" s="29"/>
      <c r="TIO80" s="29"/>
      <c r="TIP80" s="29"/>
      <c r="TIQ80" s="29"/>
      <c r="TIR80" s="29"/>
      <c r="TIS80" s="29"/>
      <c r="TIT80" s="29"/>
      <c r="TIU80" s="29"/>
      <c r="TIV80" s="29"/>
      <c r="TIW80" s="29"/>
      <c r="TIX80" s="29"/>
      <c r="TIY80" s="29"/>
      <c r="TIZ80" s="29"/>
      <c r="TJA80" s="29"/>
      <c r="TJB80" s="29"/>
      <c r="TJC80" s="29"/>
      <c r="TJD80" s="29"/>
      <c r="TJE80" s="29"/>
      <c r="TJF80" s="29"/>
      <c r="TJG80" s="29"/>
      <c r="TJH80" s="29"/>
      <c r="TJI80" s="29"/>
      <c r="TJJ80" s="29"/>
      <c r="TJK80" s="29"/>
      <c r="TJL80" s="29"/>
      <c r="TJM80" s="29"/>
      <c r="TJN80" s="29"/>
      <c r="TJO80" s="29"/>
      <c r="TJP80" s="29"/>
      <c r="TJQ80" s="29"/>
      <c r="TJR80" s="29"/>
      <c r="TJS80" s="29"/>
      <c r="TJT80" s="29"/>
      <c r="TJU80" s="29"/>
      <c r="TJV80" s="29"/>
      <c r="TJW80" s="29"/>
      <c r="TJX80" s="29"/>
      <c r="TJY80" s="29"/>
      <c r="TJZ80" s="29"/>
      <c r="TKA80" s="29"/>
      <c r="TKB80" s="29"/>
      <c r="TKC80" s="29"/>
      <c r="TKD80" s="29"/>
      <c r="TKE80" s="29"/>
      <c r="TKF80" s="29"/>
      <c r="TKG80" s="29"/>
      <c r="TKH80" s="29"/>
      <c r="TKI80" s="29"/>
      <c r="TKJ80" s="29"/>
      <c r="TKK80" s="29"/>
      <c r="TKL80" s="29"/>
      <c r="TKM80" s="29"/>
      <c r="TKN80" s="29"/>
      <c r="TKO80" s="29"/>
      <c r="TKP80" s="29"/>
      <c r="TKQ80" s="29"/>
      <c r="TKR80" s="29"/>
      <c r="TKS80" s="29"/>
      <c r="TKT80" s="29"/>
      <c r="TKU80" s="29"/>
      <c r="TKV80" s="29"/>
      <c r="TKW80" s="29"/>
      <c r="TKX80" s="29"/>
      <c r="TKY80" s="29"/>
      <c r="TKZ80" s="29"/>
      <c r="TLA80" s="29"/>
      <c r="TLB80" s="29"/>
      <c r="TLC80" s="29"/>
      <c r="TLD80" s="29"/>
      <c r="TLE80" s="29"/>
      <c r="TLF80" s="29"/>
      <c r="TLG80" s="29"/>
      <c r="TLH80" s="29"/>
      <c r="TLI80" s="29"/>
      <c r="TLJ80" s="29"/>
      <c r="TLK80" s="29"/>
      <c r="TLL80" s="29"/>
      <c r="TLM80" s="29"/>
      <c r="TLN80" s="29"/>
      <c r="TLO80" s="29"/>
      <c r="TLP80" s="29"/>
      <c r="TLQ80" s="29"/>
      <c r="TLR80" s="29"/>
      <c r="TLS80" s="29"/>
      <c r="TLT80" s="29"/>
      <c r="TLU80" s="29"/>
      <c r="TLV80" s="29"/>
      <c r="TLW80" s="29"/>
      <c r="TLX80" s="29"/>
      <c r="TLY80" s="29"/>
      <c r="TLZ80" s="29"/>
      <c r="TMA80" s="29"/>
      <c r="TMB80" s="29"/>
      <c r="TMC80" s="29"/>
      <c r="TMD80" s="29"/>
      <c r="TME80" s="29"/>
      <c r="TMF80" s="29"/>
      <c r="TMG80" s="29"/>
      <c r="TMH80" s="29"/>
      <c r="TMI80" s="29"/>
      <c r="TMJ80" s="29"/>
      <c r="TMK80" s="29"/>
      <c r="TML80" s="29"/>
      <c r="TMM80" s="29"/>
      <c r="TMN80" s="29"/>
      <c r="TMO80" s="29"/>
      <c r="TMP80" s="29"/>
      <c r="TMQ80" s="29"/>
      <c r="TMR80" s="29"/>
      <c r="TMS80" s="29"/>
      <c r="TMT80" s="29"/>
      <c r="TMU80" s="29"/>
      <c r="TMV80" s="29"/>
      <c r="TMW80" s="29"/>
      <c r="TMX80" s="29"/>
      <c r="TMY80" s="29"/>
      <c r="TMZ80" s="29"/>
      <c r="TNA80" s="29"/>
      <c r="TNB80" s="29"/>
      <c r="TNC80" s="29"/>
      <c r="TND80" s="29"/>
      <c r="TNE80" s="29"/>
      <c r="TNF80" s="29"/>
      <c r="TNG80" s="29"/>
      <c r="TNH80" s="29"/>
      <c r="TNI80" s="29"/>
      <c r="TNJ80" s="29"/>
      <c r="TNK80" s="29"/>
      <c r="TNL80" s="29"/>
      <c r="TNM80" s="29"/>
      <c r="TNN80" s="29"/>
      <c r="TNO80" s="29"/>
      <c r="TNP80" s="29"/>
      <c r="TNQ80" s="29"/>
      <c r="TNR80" s="29"/>
      <c r="TNS80" s="29"/>
      <c r="TNT80" s="29"/>
      <c r="TNU80" s="29"/>
      <c r="TNV80" s="29"/>
      <c r="TNW80" s="29"/>
      <c r="TNX80" s="29"/>
      <c r="TNY80" s="29"/>
      <c r="TNZ80" s="29"/>
      <c r="TOA80" s="29"/>
      <c r="TOB80" s="29"/>
      <c r="TOC80" s="29"/>
      <c r="TOD80" s="29"/>
      <c r="TOE80" s="29"/>
      <c r="TOF80" s="29"/>
      <c r="TOG80" s="29"/>
      <c r="TOH80" s="29"/>
      <c r="TOI80" s="29"/>
      <c r="TOJ80" s="29"/>
      <c r="TOK80" s="29"/>
      <c r="TOL80" s="29"/>
      <c r="TOM80" s="29"/>
      <c r="TON80" s="29"/>
      <c r="TOO80" s="29"/>
      <c r="TOP80" s="29"/>
      <c r="TOQ80" s="29"/>
      <c r="TOR80" s="29"/>
      <c r="TOS80" s="29"/>
      <c r="TOT80" s="29"/>
      <c r="TOU80" s="29"/>
      <c r="TOV80" s="29"/>
      <c r="TOW80" s="29"/>
      <c r="TOX80" s="29"/>
      <c r="TOY80" s="29"/>
      <c r="TOZ80" s="29"/>
      <c r="TPA80" s="29"/>
      <c r="TPB80" s="29"/>
      <c r="TPC80" s="29"/>
      <c r="TPD80" s="29"/>
      <c r="TPE80" s="29"/>
      <c r="TPF80" s="29"/>
      <c r="TPG80" s="29"/>
      <c r="TPH80" s="29"/>
      <c r="TPI80" s="29"/>
      <c r="TPJ80" s="29"/>
      <c r="TPK80" s="29"/>
      <c r="TPL80" s="29"/>
      <c r="TPM80" s="29"/>
      <c r="TPN80" s="29"/>
      <c r="TPO80" s="29"/>
      <c r="TPP80" s="29"/>
      <c r="TPQ80" s="29"/>
      <c r="TPR80" s="29"/>
      <c r="TPS80" s="29"/>
      <c r="TPT80" s="29"/>
      <c r="TPU80" s="29"/>
      <c r="TPV80" s="29"/>
      <c r="TPW80" s="29"/>
      <c r="TPX80" s="29"/>
      <c r="TPY80" s="29"/>
      <c r="TPZ80" s="29"/>
      <c r="TQA80" s="29"/>
      <c r="TQB80" s="29"/>
      <c r="TQC80" s="29"/>
      <c r="TQD80" s="29"/>
      <c r="TQE80" s="29"/>
      <c r="TQF80" s="29"/>
      <c r="TQG80" s="29"/>
      <c r="TQH80" s="29"/>
      <c r="TQI80" s="29"/>
      <c r="TQJ80" s="29"/>
      <c r="TQK80" s="29"/>
      <c r="TQL80" s="29"/>
      <c r="TQM80" s="29"/>
      <c r="TQN80" s="29"/>
      <c r="TQO80" s="29"/>
      <c r="TQP80" s="29"/>
      <c r="TQQ80" s="29"/>
      <c r="TQR80" s="29"/>
      <c r="TQS80" s="29"/>
      <c r="TQT80" s="29"/>
      <c r="TQU80" s="29"/>
      <c r="TQV80" s="29"/>
      <c r="TQW80" s="29"/>
      <c r="TQX80" s="29"/>
      <c r="TQY80" s="29"/>
      <c r="TQZ80" s="29"/>
      <c r="TRA80" s="29"/>
      <c r="TRB80" s="29"/>
      <c r="TRC80" s="29"/>
      <c r="TRD80" s="29"/>
      <c r="TRE80" s="29"/>
      <c r="TRF80" s="29"/>
      <c r="TRG80" s="29"/>
      <c r="TRH80" s="29"/>
      <c r="TRI80" s="29"/>
      <c r="TRJ80" s="29"/>
      <c r="TRK80" s="29"/>
      <c r="TRL80" s="29"/>
      <c r="TRM80" s="29"/>
      <c r="TRN80" s="29"/>
      <c r="TRO80" s="29"/>
      <c r="TRP80" s="29"/>
      <c r="TRQ80" s="29"/>
      <c r="TRR80" s="29"/>
      <c r="TRS80" s="29"/>
      <c r="TRT80" s="29"/>
      <c r="TRU80" s="29"/>
      <c r="TRV80" s="29"/>
      <c r="TRW80" s="29"/>
      <c r="TRX80" s="29"/>
      <c r="TRY80" s="29"/>
      <c r="TRZ80" s="29"/>
      <c r="TSA80" s="29"/>
      <c r="TSB80" s="29"/>
      <c r="TSC80" s="29"/>
      <c r="TSD80" s="29"/>
      <c r="TSE80" s="29"/>
      <c r="TSF80" s="29"/>
      <c r="TSG80" s="29"/>
      <c r="TSH80" s="29"/>
      <c r="TSI80" s="29"/>
      <c r="TSJ80" s="29"/>
      <c r="TSK80" s="29"/>
      <c r="TSL80" s="29"/>
      <c r="TSM80" s="29"/>
      <c r="TSN80" s="29"/>
      <c r="TSO80" s="29"/>
      <c r="TSP80" s="29"/>
      <c r="TSQ80" s="29"/>
      <c r="TSR80" s="29"/>
      <c r="TSS80" s="29"/>
      <c r="TST80" s="29"/>
      <c r="TSU80" s="29"/>
      <c r="TSV80" s="29"/>
      <c r="TSW80" s="29"/>
      <c r="TSX80" s="29"/>
      <c r="TSY80" s="29"/>
      <c r="TSZ80" s="29"/>
      <c r="TTA80" s="29"/>
      <c r="TTB80" s="29"/>
      <c r="TTC80" s="29"/>
      <c r="TTD80" s="29"/>
      <c r="TTE80" s="29"/>
      <c r="TTF80" s="29"/>
      <c r="TTG80" s="29"/>
      <c r="TTH80" s="29"/>
      <c r="TTI80" s="29"/>
      <c r="TTJ80" s="29"/>
      <c r="TTK80" s="29"/>
      <c r="TTL80" s="29"/>
      <c r="TTM80" s="29"/>
      <c r="TTN80" s="29"/>
      <c r="TTO80" s="29"/>
      <c r="TTP80" s="29"/>
      <c r="TTQ80" s="29"/>
      <c r="TTR80" s="29"/>
      <c r="TTS80" s="29"/>
      <c r="TTT80" s="29"/>
      <c r="TTU80" s="29"/>
      <c r="TTV80" s="29"/>
      <c r="TTW80" s="29"/>
      <c r="TTX80" s="29"/>
      <c r="TTY80" s="29"/>
      <c r="TTZ80" s="29"/>
      <c r="TUA80" s="29"/>
      <c r="TUB80" s="29"/>
      <c r="TUC80" s="29"/>
      <c r="TUD80" s="29"/>
      <c r="TUE80" s="29"/>
      <c r="TUF80" s="29"/>
      <c r="TUG80" s="29"/>
      <c r="TUH80" s="29"/>
      <c r="TUI80" s="29"/>
      <c r="TUJ80" s="29"/>
      <c r="TUK80" s="29"/>
      <c r="TUL80" s="29"/>
      <c r="TUM80" s="29"/>
      <c r="TUN80" s="29"/>
      <c r="TUO80" s="29"/>
      <c r="TUP80" s="29"/>
      <c r="TUQ80" s="29"/>
      <c r="TUR80" s="29"/>
      <c r="TUS80" s="29"/>
      <c r="TUT80" s="29"/>
      <c r="TUU80" s="29"/>
      <c r="TUV80" s="29"/>
      <c r="TUW80" s="29"/>
      <c r="TUX80" s="29"/>
      <c r="TUY80" s="29"/>
      <c r="TUZ80" s="29"/>
      <c r="TVA80" s="29"/>
      <c r="TVB80" s="29"/>
      <c r="TVC80" s="29"/>
      <c r="TVD80" s="29"/>
      <c r="TVE80" s="29"/>
      <c r="TVF80" s="29"/>
      <c r="TVG80" s="29"/>
      <c r="TVH80" s="29"/>
      <c r="TVI80" s="29"/>
      <c r="TVJ80" s="29"/>
      <c r="TVK80" s="29"/>
      <c r="TVL80" s="29"/>
      <c r="TVM80" s="29"/>
      <c r="TVN80" s="29"/>
      <c r="TVO80" s="29"/>
      <c r="TVP80" s="29"/>
      <c r="TVQ80" s="29"/>
      <c r="TVR80" s="29"/>
      <c r="TVS80" s="29"/>
      <c r="TVT80" s="29"/>
      <c r="TVU80" s="29"/>
      <c r="TVV80" s="29"/>
      <c r="TVW80" s="29"/>
      <c r="TVX80" s="29"/>
      <c r="TVY80" s="29"/>
      <c r="TVZ80" s="29"/>
      <c r="TWA80" s="29"/>
      <c r="TWB80" s="29"/>
      <c r="TWC80" s="29"/>
      <c r="TWD80" s="29"/>
      <c r="TWE80" s="29"/>
      <c r="TWF80" s="29"/>
      <c r="TWG80" s="29"/>
      <c r="TWH80" s="29"/>
      <c r="TWI80" s="29"/>
      <c r="TWJ80" s="29"/>
      <c r="TWK80" s="29"/>
      <c r="TWL80" s="29"/>
      <c r="TWM80" s="29"/>
      <c r="TWN80" s="29"/>
      <c r="TWO80" s="29"/>
      <c r="TWP80" s="29"/>
      <c r="TWQ80" s="29"/>
      <c r="TWR80" s="29"/>
      <c r="TWS80" s="29"/>
      <c r="TWT80" s="29"/>
      <c r="TWU80" s="29"/>
      <c r="TWV80" s="29"/>
      <c r="TWW80" s="29"/>
      <c r="TWX80" s="29"/>
      <c r="TWY80" s="29"/>
      <c r="TWZ80" s="29"/>
      <c r="TXA80" s="29"/>
      <c r="TXB80" s="29"/>
      <c r="TXC80" s="29"/>
      <c r="TXD80" s="29"/>
      <c r="TXE80" s="29"/>
      <c r="TXF80" s="29"/>
      <c r="TXG80" s="29"/>
      <c r="TXH80" s="29"/>
      <c r="TXI80" s="29"/>
      <c r="TXJ80" s="29"/>
      <c r="TXK80" s="29"/>
      <c r="TXL80" s="29"/>
      <c r="TXM80" s="29"/>
      <c r="TXN80" s="29"/>
      <c r="TXO80" s="29"/>
      <c r="TXP80" s="29"/>
      <c r="TXQ80" s="29"/>
      <c r="TXR80" s="29"/>
      <c r="TXS80" s="29"/>
      <c r="TXT80" s="29"/>
      <c r="TXU80" s="29"/>
      <c r="TXV80" s="29"/>
      <c r="TXW80" s="29"/>
      <c r="TXX80" s="29"/>
      <c r="TXY80" s="29"/>
      <c r="TXZ80" s="29"/>
      <c r="TYA80" s="29"/>
      <c r="TYB80" s="29"/>
      <c r="TYC80" s="29"/>
      <c r="TYD80" s="29"/>
      <c r="TYE80" s="29"/>
      <c r="TYF80" s="29"/>
      <c r="TYG80" s="29"/>
      <c r="TYH80" s="29"/>
      <c r="TYI80" s="29"/>
      <c r="TYJ80" s="29"/>
      <c r="TYK80" s="29"/>
      <c r="TYL80" s="29"/>
      <c r="TYM80" s="29"/>
      <c r="TYN80" s="29"/>
      <c r="TYO80" s="29"/>
      <c r="TYP80" s="29"/>
      <c r="TYQ80" s="29"/>
      <c r="TYR80" s="29"/>
      <c r="TYS80" s="29"/>
      <c r="TYT80" s="29"/>
      <c r="TYU80" s="29"/>
      <c r="TYV80" s="29"/>
      <c r="TYW80" s="29"/>
      <c r="TYX80" s="29"/>
      <c r="TYY80" s="29"/>
      <c r="TYZ80" s="29"/>
      <c r="TZA80" s="29"/>
      <c r="TZB80" s="29"/>
      <c r="TZC80" s="29"/>
      <c r="TZD80" s="29"/>
      <c r="TZE80" s="29"/>
      <c r="TZF80" s="29"/>
      <c r="TZG80" s="29"/>
      <c r="TZH80" s="29"/>
      <c r="TZI80" s="29"/>
      <c r="TZJ80" s="29"/>
      <c r="TZK80" s="29"/>
      <c r="TZL80" s="29"/>
      <c r="TZM80" s="29"/>
      <c r="TZN80" s="29"/>
      <c r="TZO80" s="29"/>
      <c r="TZP80" s="29"/>
      <c r="TZQ80" s="29"/>
      <c r="TZR80" s="29"/>
      <c r="TZS80" s="29"/>
      <c r="TZT80" s="29"/>
      <c r="TZU80" s="29"/>
      <c r="TZV80" s="29"/>
      <c r="TZW80" s="29"/>
      <c r="TZX80" s="29"/>
      <c r="TZY80" s="29"/>
      <c r="TZZ80" s="29"/>
      <c r="UAA80" s="29"/>
      <c r="UAB80" s="29"/>
      <c r="UAC80" s="29"/>
      <c r="UAD80" s="29"/>
      <c r="UAE80" s="29"/>
      <c r="UAF80" s="29"/>
      <c r="UAG80" s="29"/>
      <c r="UAH80" s="29"/>
      <c r="UAI80" s="29"/>
      <c r="UAJ80" s="29"/>
      <c r="UAK80" s="29"/>
      <c r="UAL80" s="29"/>
      <c r="UAM80" s="29"/>
      <c r="UAN80" s="29"/>
      <c r="UAO80" s="29"/>
      <c r="UAP80" s="29"/>
      <c r="UAQ80" s="29"/>
      <c r="UAR80" s="29"/>
      <c r="UAS80" s="29"/>
      <c r="UAT80" s="29"/>
      <c r="UAU80" s="29"/>
      <c r="UAV80" s="29"/>
      <c r="UAW80" s="29"/>
      <c r="UAX80" s="29"/>
      <c r="UAY80" s="29"/>
      <c r="UAZ80" s="29"/>
      <c r="UBA80" s="29"/>
      <c r="UBB80" s="29"/>
      <c r="UBC80" s="29"/>
      <c r="UBD80" s="29"/>
      <c r="UBE80" s="29"/>
      <c r="UBF80" s="29"/>
      <c r="UBG80" s="29"/>
      <c r="UBH80" s="29"/>
      <c r="UBI80" s="29"/>
      <c r="UBJ80" s="29"/>
      <c r="UBK80" s="29"/>
      <c r="UBL80" s="29"/>
      <c r="UBM80" s="29"/>
      <c r="UBN80" s="29"/>
      <c r="UBO80" s="29"/>
      <c r="UBP80" s="29"/>
      <c r="UBQ80" s="29"/>
      <c r="UBR80" s="29"/>
      <c r="UBS80" s="29"/>
      <c r="UBT80" s="29"/>
      <c r="UBU80" s="29"/>
      <c r="UBV80" s="29"/>
      <c r="UBW80" s="29"/>
      <c r="UBX80" s="29"/>
      <c r="UBY80" s="29"/>
      <c r="UBZ80" s="29"/>
      <c r="UCA80" s="29"/>
      <c r="UCB80" s="29"/>
      <c r="UCC80" s="29"/>
      <c r="UCD80" s="29"/>
      <c r="UCE80" s="29"/>
      <c r="UCF80" s="29"/>
      <c r="UCG80" s="29"/>
      <c r="UCH80" s="29"/>
      <c r="UCI80" s="29"/>
      <c r="UCJ80" s="29"/>
      <c r="UCK80" s="29"/>
      <c r="UCL80" s="29"/>
      <c r="UCM80" s="29"/>
      <c r="UCN80" s="29"/>
      <c r="UCO80" s="29"/>
      <c r="UCP80" s="29"/>
      <c r="UCQ80" s="29"/>
      <c r="UCR80" s="29"/>
      <c r="UCS80" s="29"/>
      <c r="UCT80" s="29"/>
      <c r="UCU80" s="29"/>
      <c r="UCV80" s="29"/>
      <c r="UCW80" s="29"/>
      <c r="UCX80" s="29"/>
      <c r="UCY80" s="29"/>
      <c r="UCZ80" s="29"/>
      <c r="UDA80" s="29"/>
      <c r="UDB80" s="29"/>
      <c r="UDC80" s="29"/>
      <c r="UDD80" s="29"/>
      <c r="UDE80" s="29"/>
      <c r="UDF80" s="29"/>
      <c r="UDG80" s="29"/>
      <c r="UDH80" s="29"/>
      <c r="UDI80" s="29"/>
      <c r="UDJ80" s="29"/>
      <c r="UDK80" s="29"/>
      <c r="UDL80" s="29"/>
      <c r="UDM80" s="29"/>
      <c r="UDN80" s="29"/>
      <c r="UDO80" s="29"/>
      <c r="UDP80" s="29"/>
      <c r="UDQ80" s="29"/>
      <c r="UDR80" s="29"/>
      <c r="UDS80" s="29"/>
      <c r="UDT80" s="29"/>
      <c r="UDU80" s="29"/>
      <c r="UDV80" s="29"/>
      <c r="UDW80" s="29"/>
      <c r="UDX80" s="29"/>
      <c r="UDY80" s="29"/>
      <c r="UDZ80" s="29"/>
      <c r="UEA80" s="29"/>
      <c r="UEB80" s="29"/>
      <c r="UEC80" s="29"/>
      <c r="UED80" s="29"/>
      <c r="UEE80" s="29"/>
      <c r="UEF80" s="29"/>
      <c r="UEG80" s="29"/>
      <c r="UEH80" s="29"/>
      <c r="UEI80" s="29"/>
      <c r="UEJ80" s="29"/>
      <c r="UEK80" s="29"/>
      <c r="UEL80" s="29"/>
      <c r="UEM80" s="29"/>
      <c r="UEN80" s="29"/>
      <c r="UEO80" s="29"/>
      <c r="UEP80" s="29"/>
      <c r="UEQ80" s="29"/>
      <c r="UER80" s="29"/>
      <c r="UES80" s="29"/>
      <c r="UET80" s="29"/>
      <c r="UEU80" s="29"/>
      <c r="UEV80" s="29"/>
      <c r="UEW80" s="29"/>
      <c r="UEX80" s="29"/>
      <c r="UEY80" s="29"/>
      <c r="UEZ80" s="29"/>
      <c r="UFA80" s="29"/>
      <c r="UFB80" s="29"/>
      <c r="UFC80" s="29"/>
      <c r="UFD80" s="29"/>
      <c r="UFE80" s="29"/>
      <c r="UFF80" s="29"/>
      <c r="UFG80" s="29"/>
      <c r="UFH80" s="29"/>
      <c r="UFI80" s="29"/>
      <c r="UFJ80" s="29"/>
      <c r="UFK80" s="29"/>
      <c r="UFL80" s="29"/>
      <c r="UFM80" s="29"/>
      <c r="UFN80" s="29"/>
      <c r="UFO80" s="29"/>
      <c r="UFP80" s="29"/>
      <c r="UFQ80" s="29"/>
      <c r="UFR80" s="29"/>
      <c r="UFS80" s="29"/>
      <c r="UFT80" s="29"/>
      <c r="UFU80" s="29"/>
      <c r="UFV80" s="29"/>
      <c r="UFW80" s="29"/>
      <c r="UFX80" s="29"/>
      <c r="UFY80" s="29"/>
      <c r="UFZ80" s="29"/>
      <c r="UGA80" s="29"/>
      <c r="UGB80" s="29"/>
      <c r="UGC80" s="29"/>
      <c r="UGD80" s="29"/>
      <c r="UGE80" s="29"/>
      <c r="UGF80" s="29"/>
      <c r="UGG80" s="29"/>
      <c r="UGH80" s="29"/>
      <c r="UGI80" s="29"/>
      <c r="UGJ80" s="29"/>
      <c r="UGK80" s="29"/>
      <c r="UGL80" s="29"/>
      <c r="UGM80" s="29"/>
      <c r="UGN80" s="29"/>
      <c r="UGO80" s="29"/>
      <c r="UGP80" s="29"/>
      <c r="UGQ80" s="29"/>
      <c r="UGR80" s="29"/>
      <c r="UGS80" s="29"/>
      <c r="UGT80" s="29"/>
      <c r="UGU80" s="29"/>
      <c r="UGV80" s="29"/>
      <c r="UGW80" s="29"/>
      <c r="UGX80" s="29"/>
      <c r="UGY80" s="29"/>
      <c r="UGZ80" s="29"/>
      <c r="UHA80" s="29"/>
      <c r="UHB80" s="29"/>
      <c r="UHC80" s="29"/>
      <c r="UHD80" s="29"/>
      <c r="UHE80" s="29"/>
      <c r="UHF80" s="29"/>
      <c r="UHG80" s="29"/>
      <c r="UHH80" s="29"/>
      <c r="UHI80" s="29"/>
      <c r="UHJ80" s="29"/>
      <c r="UHK80" s="29"/>
      <c r="UHL80" s="29"/>
      <c r="UHM80" s="29"/>
      <c r="UHN80" s="29"/>
      <c r="UHO80" s="29"/>
      <c r="UHP80" s="29"/>
      <c r="UHQ80" s="29"/>
      <c r="UHR80" s="29"/>
      <c r="UHS80" s="29"/>
      <c r="UHT80" s="29"/>
      <c r="UHU80" s="29"/>
      <c r="UHV80" s="29"/>
      <c r="UHW80" s="29"/>
      <c r="UHX80" s="29"/>
      <c r="UHY80" s="29"/>
      <c r="UHZ80" s="29"/>
      <c r="UIA80" s="29"/>
      <c r="UIB80" s="29"/>
      <c r="UIC80" s="29"/>
      <c r="UID80" s="29"/>
      <c r="UIE80" s="29"/>
      <c r="UIF80" s="29"/>
      <c r="UIG80" s="29"/>
      <c r="UIH80" s="29"/>
      <c r="UII80" s="29"/>
      <c r="UIJ80" s="29"/>
      <c r="UIK80" s="29"/>
      <c r="UIL80" s="29"/>
      <c r="UIM80" s="29"/>
      <c r="UIN80" s="29"/>
      <c r="UIO80" s="29"/>
      <c r="UIP80" s="29"/>
      <c r="UIQ80" s="29"/>
      <c r="UIR80" s="29"/>
      <c r="UIS80" s="29"/>
      <c r="UIT80" s="29"/>
      <c r="UIU80" s="29"/>
      <c r="UIV80" s="29"/>
      <c r="UIW80" s="29"/>
      <c r="UIX80" s="29"/>
      <c r="UIY80" s="29"/>
      <c r="UIZ80" s="29"/>
      <c r="UJA80" s="29"/>
      <c r="UJB80" s="29"/>
      <c r="UJC80" s="29"/>
      <c r="UJD80" s="29"/>
      <c r="UJE80" s="29"/>
      <c r="UJF80" s="29"/>
      <c r="UJG80" s="29"/>
      <c r="UJH80" s="29"/>
      <c r="UJI80" s="29"/>
      <c r="UJJ80" s="29"/>
      <c r="UJK80" s="29"/>
      <c r="UJL80" s="29"/>
      <c r="UJM80" s="29"/>
      <c r="UJN80" s="29"/>
      <c r="UJO80" s="29"/>
      <c r="UJP80" s="29"/>
      <c r="UJQ80" s="29"/>
      <c r="UJR80" s="29"/>
      <c r="UJS80" s="29"/>
      <c r="UJT80" s="29"/>
      <c r="UJU80" s="29"/>
      <c r="UJV80" s="29"/>
      <c r="UJW80" s="29"/>
      <c r="UJX80" s="29"/>
      <c r="UJY80" s="29"/>
      <c r="UJZ80" s="29"/>
      <c r="UKA80" s="29"/>
      <c r="UKB80" s="29"/>
      <c r="UKC80" s="29"/>
      <c r="UKD80" s="29"/>
      <c r="UKE80" s="29"/>
      <c r="UKF80" s="29"/>
      <c r="UKG80" s="29"/>
      <c r="UKH80" s="29"/>
      <c r="UKI80" s="29"/>
      <c r="UKJ80" s="29"/>
      <c r="UKK80" s="29"/>
      <c r="UKL80" s="29"/>
      <c r="UKM80" s="29"/>
      <c r="UKN80" s="29"/>
      <c r="UKO80" s="29"/>
      <c r="UKP80" s="29"/>
      <c r="UKQ80" s="29"/>
      <c r="UKR80" s="29"/>
      <c r="UKS80" s="29"/>
      <c r="UKT80" s="29"/>
      <c r="UKU80" s="29"/>
      <c r="UKV80" s="29"/>
      <c r="UKW80" s="29"/>
      <c r="UKX80" s="29"/>
      <c r="UKY80" s="29"/>
      <c r="UKZ80" s="29"/>
      <c r="ULA80" s="29"/>
      <c r="ULB80" s="29"/>
      <c r="ULC80" s="29"/>
      <c r="ULD80" s="29"/>
      <c r="ULE80" s="29"/>
      <c r="ULF80" s="29"/>
      <c r="ULG80" s="29"/>
      <c r="ULH80" s="29"/>
      <c r="ULI80" s="29"/>
      <c r="ULJ80" s="29"/>
      <c r="ULK80" s="29"/>
      <c r="ULL80" s="29"/>
      <c r="ULM80" s="29"/>
      <c r="ULN80" s="29"/>
      <c r="ULO80" s="29"/>
      <c r="ULP80" s="29"/>
      <c r="ULQ80" s="29"/>
      <c r="ULR80" s="29"/>
      <c r="ULS80" s="29"/>
      <c r="ULT80" s="29"/>
      <c r="ULU80" s="29"/>
      <c r="ULV80" s="29"/>
      <c r="ULW80" s="29"/>
      <c r="ULX80" s="29"/>
      <c r="ULY80" s="29"/>
      <c r="ULZ80" s="29"/>
      <c r="UMA80" s="29"/>
      <c r="UMB80" s="29"/>
      <c r="UMC80" s="29"/>
      <c r="UMD80" s="29"/>
      <c r="UME80" s="29"/>
      <c r="UMF80" s="29"/>
      <c r="UMG80" s="29"/>
      <c r="UMH80" s="29"/>
      <c r="UMI80" s="29"/>
      <c r="UMJ80" s="29"/>
      <c r="UMK80" s="29"/>
      <c r="UML80" s="29"/>
      <c r="UMM80" s="29"/>
      <c r="UMN80" s="29"/>
      <c r="UMO80" s="29"/>
      <c r="UMP80" s="29"/>
      <c r="UMQ80" s="29"/>
      <c r="UMR80" s="29"/>
      <c r="UMS80" s="29"/>
      <c r="UMT80" s="29"/>
      <c r="UMU80" s="29"/>
      <c r="UMV80" s="29"/>
      <c r="UMW80" s="29"/>
      <c r="UMX80" s="29"/>
      <c r="UMY80" s="29"/>
      <c r="UMZ80" s="29"/>
      <c r="UNA80" s="29"/>
      <c r="UNB80" s="29"/>
      <c r="UNC80" s="29"/>
      <c r="UND80" s="29"/>
      <c r="UNE80" s="29"/>
      <c r="UNF80" s="29"/>
      <c r="UNG80" s="29"/>
      <c r="UNH80" s="29"/>
      <c r="UNI80" s="29"/>
      <c r="UNJ80" s="29"/>
      <c r="UNK80" s="29"/>
      <c r="UNL80" s="29"/>
      <c r="UNM80" s="29"/>
      <c r="UNN80" s="29"/>
      <c r="UNO80" s="29"/>
      <c r="UNP80" s="29"/>
      <c r="UNQ80" s="29"/>
      <c r="UNR80" s="29"/>
      <c r="UNS80" s="29"/>
      <c r="UNT80" s="29"/>
      <c r="UNU80" s="29"/>
      <c r="UNV80" s="29"/>
      <c r="UNW80" s="29"/>
      <c r="UNX80" s="29"/>
      <c r="UNY80" s="29"/>
      <c r="UNZ80" s="29"/>
      <c r="UOA80" s="29"/>
      <c r="UOB80" s="29"/>
      <c r="UOC80" s="29"/>
      <c r="UOD80" s="29"/>
      <c r="UOE80" s="29"/>
      <c r="UOF80" s="29"/>
      <c r="UOG80" s="29"/>
      <c r="UOH80" s="29"/>
      <c r="UOI80" s="29"/>
      <c r="UOJ80" s="29"/>
      <c r="UOK80" s="29"/>
      <c r="UOL80" s="29"/>
      <c r="UOM80" s="29"/>
      <c r="UON80" s="29"/>
      <c r="UOO80" s="29"/>
      <c r="UOP80" s="29"/>
      <c r="UOQ80" s="29"/>
      <c r="UOR80" s="29"/>
      <c r="UOS80" s="29"/>
      <c r="UOT80" s="29"/>
      <c r="UOU80" s="29"/>
      <c r="UOV80" s="29"/>
      <c r="UOW80" s="29"/>
      <c r="UOX80" s="29"/>
      <c r="UOY80" s="29"/>
      <c r="UOZ80" s="29"/>
      <c r="UPA80" s="29"/>
      <c r="UPB80" s="29"/>
      <c r="UPC80" s="29"/>
      <c r="UPD80" s="29"/>
      <c r="UPE80" s="29"/>
      <c r="UPF80" s="29"/>
      <c r="UPG80" s="29"/>
      <c r="UPH80" s="29"/>
      <c r="UPI80" s="29"/>
      <c r="UPJ80" s="29"/>
      <c r="UPK80" s="29"/>
      <c r="UPL80" s="29"/>
      <c r="UPM80" s="29"/>
      <c r="UPN80" s="29"/>
      <c r="UPO80" s="29"/>
      <c r="UPP80" s="29"/>
      <c r="UPQ80" s="29"/>
      <c r="UPR80" s="29"/>
      <c r="UPS80" s="29"/>
      <c r="UPT80" s="29"/>
      <c r="UPU80" s="29"/>
      <c r="UPV80" s="29"/>
      <c r="UPW80" s="29"/>
      <c r="UPX80" s="29"/>
      <c r="UPY80" s="29"/>
      <c r="UPZ80" s="29"/>
      <c r="UQA80" s="29"/>
      <c r="UQB80" s="29"/>
      <c r="UQC80" s="29"/>
      <c r="UQD80" s="29"/>
      <c r="UQE80" s="29"/>
      <c r="UQF80" s="29"/>
      <c r="UQG80" s="29"/>
      <c r="UQH80" s="29"/>
      <c r="UQI80" s="29"/>
      <c r="UQJ80" s="29"/>
      <c r="UQK80" s="29"/>
      <c r="UQL80" s="29"/>
      <c r="UQM80" s="29"/>
      <c r="UQN80" s="29"/>
      <c r="UQO80" s="29"/>
      <c r="UQP80" s="29"/>
      <c r="UQQ80" s="29"/>
      <c r="UQR80" s="29"/>
      <c r="UQS80" s="29"/>
      <c r="UQT80" s="29"/>
      <c r="UQU80" s="29"/>
      <c r="UQV80" s="29"/>
      <c r="UQW80" s="29"/>
      <c r="UQX80" s="29"/>
      <c r="UQY80" s="29"/>
      <c r="UQZ80" s="29"/>
      <c r="URA80" s="29"/>
      <c r="URB80" s="29"/>
      <c r="URC80" s="29"/>
      <c r="URD80" s="29"/>
      <c r="URE80" s="29"/>
      <c r="URF80" s="29"/>
      <c r="URG80" s="29"/>
      <c r="URH80" s="29"/>
      <c r="URI80" s="29"/>
      <c r="URJ80" s="29"/>
      <c r="URK80" s="29"/>
      <c r="URL80" s="29"/>
      <c r="URM80" s="29"/>
      <c r="URN80" s="29"/>
      <c r="URO80" s="29"/>
      <c r="URP80" s="29"/>
      <c r="URQ80" s="29"/>
      <c r="URR80" s="29"/>
      <c r="URS80" s="29"/>
      <c r="URT80" s="29"/>
      <c r="URU80" s="29"/>
      <c r="URV80" s="29"/>
      <c r="URW80" s="29"/>
      <c r="URX80" s="29"/>
      <c r="URY80" s="29"/>
      <c r="URZ80" s="29"/>
      <c r="USA80" s="29"/>
      <c r="USB80" s="29"/>
      <c r="USC80" s="29"/>
      <c r="USD80" s="29"/>
      <c r="USE80" s="29"/>
      <c r="USF80" s="29"/>
      <c r="USG80" s="29"/>
      <c r="USH80" s="29"/>
      <c r="USI80" s="29"/>
      <c r="USJ80" s="29"/>
      <c r="USK80" s="29"/>
      <c r="USL80" s="29"/>
      <c r="USM80" s="29"/>
      <c r="USN80" s="29"/>
      <c r="USO80" s="29"/>
      <c r="USP80" s="29"/>
      <c r="USQ80" s="29"/>
      <c r="USR80" s="29"/>
      <c r="USS80" s="29"/>
      <c r="UST80" s="29"/>
      <c r="USU80" s="29"/>
      <c r="USV80" s="29"/>
      <c r="USW80" s="29"/>
      <c r="USX80" s="29"/>
      <c r="USY80" s="29"/>
      <c r="USZ80" s="29"/>
      <c r="UTA80" s="29"/>
      <c r="UTB80" s="29"/>
      <c r="UTC80" s="29"/>
      <c r="UTD80" s="29"/>
      <c r="UTE80" s="29"/>
      <c r="UTF80" s="29"/>
      <c r="UTG80" s="29"/>
      <c r="UTH80" s="29"/>
      <c r="UTI80" s="29"/>
      <c r="UTJ80" s="29"/>
      <c r="UTK80" s="29"/>
      <c r="UTL80" s="29"/>
      <c r="UTM80" s="29"/>
      <c r="UTN80" s="29"/>
      <c r="UTO80" s="29"/>
      <c r="UTP80" s="29"/>
      <c r="UTQ80" s="29"/>
      <c r="UTR80" s="29"/>
      <c r="UTS80" s="29"/>
      <c r="UTT80" s="29"/>
      <c r="UTU80" s="29"/>
      <c r="UTV80" s="29"/>
      <c r="UTW80" s="29"/>
      <c r="UTX80" s="29"/>
      <c r="UTY80" s="29"/>
      <c r="UTZ80" s="29"/>
      <c r="UUA80" s="29"/>
      <c r="UUB80" s="29"/>
      <c r="UUC80" s="29"/>
      <c r="UUD80" s="29"/>
      <c r="UUE80" s="29"/>
      <c r="UUF80" s="29"/>
      <c r="UUG80" s="29"/>
      <c r="UUH80" s="29"/>
      <c r="UUI80" s="29"/>
      <c r="UUJ80" s="29"/>
      <c r="UUK80" s="29"/>
      <c r="UUL80" s="29"/>
      <c r="UUM80" s="29"/>
      <c r="UUN80" s="29"/>
      <c r="UUO80" s="29"/>
      <c r="UUP80" s="29"/>
      <c r="UUQ80" s="29"/>
      <c r="UUR80" s="29"/>
      <c r="UUS80" s="29"/>
      <c r="UUT80" s="29"/>
      <c r="UUU80" s="29"/>
      <c r="UUV80" s="29"/>
      <c r="UUW80" s="29"/>
      <c r="UUX80" s="29"/>
      <c r="UUY80" s="29"/>
      <c r="UUZ80" s="29"/>
      <c r="UVA80" s="29"/>
      <c r="UVB80" s="29"/>
      <c r="UVC80" s="29"/>
      <c r="UVD80" s="29"/>
      <c r="UVE80" s="29"/>
      <c r="UVF80" s="29"/>
      <c r="UVG80" s="29"/>
      <c r="UVH80" s="29"/>
      <c r="UVI80" s="29"/>
      <c r="UVJ80" s="29"/>
      <c r="UVK80" s="29"/>
      <c r="UVL80" s="29"/>
      <c r="UVM80" s="29"/>
      <c r="UVN80" s="29"/>
      <c r="UVO80" s="29"/>
      <c r="UVP80" s="29"/>
      <c r="UVQ80" s="29"/>
      <c r="UVR80" s="29"/>
      <c r="UVS80" s="29"/>
      <c r="UVT80" s="29"/>
      <c r="UVU80" s="29"/>
      <c r="UVV80" s="29"/>
      <c r="UVW80" s="29"/>
      <c r="UVX80" s="29"/>
      <c r="UVY80" s="29"/>
      <c r="UVZ80" s="29"/>
      <c r="UWA80" s="29"/>
      <c r="UWB80" s="29"/>
      <c r="UWC80" s="29"/>
      <c r="UWD80" s="29"/>
      <c r="UWE80" s="29"/>
      <c r="UWF80" s="29"/>
      <c r="UWG80" s="29"/>
      <c r="UWH80" s="29"/>
      <c r="UWI80" s="29"/>
      <c r="UWJ80" s="29"/>
      <c r="UWK80" s="29"/>
      <c r="UWL80" s="29"/>
      <c r="UWM80" s="29"/>
      <c r="UWN80" s="29"/>
      <c r="UWO80" s="29"/>
      <c r="UWP80" s="29"/>
      <c r="UWQ80" s="29"/>
      <c r="UWR80" s="29"/>
      <c r="UWS80" s="29"/>
      <c r="UWT80" s="29"/>
      <c r="UWU80" s="29"/>
      <c r="UWV80" s="29"/>
      <c r="UWW80" s="29"/>
      <c r="UWX80" s="29"/>
      <c r="UWY80" s="29"/>
      <c r="UWZ80" s="29"/>
      <c r="UXA80" s="29"/>
      <c r="UXB80" s="29"/>
      <c r="UXC80" s="29"/>
      <c r="UXD80" s="29"/>
      <c r="UXE80" s="29"/>
      <c r="UXF80" s="29"/>
      <c r="UXG80" s="29"/>
      <c r="UXH80" s="29"/>
      <c r="UXI80" s="29"/>
      <c r="UXJ80" s="29"/>
      <c r="UXK80" s="29"/>
      <c r="UXL80" s="29"/>
      <c r="UXM80" s="29"/>
      <c r="UXN80" s="29"/>
      <c r="UXO80" s="29"/>
      <c r="UXP80" s="29"/>
      <c r="UXQ80" s="29"/>
      <c r="UXR80" s="29"/>
      <c r="UXS80" s="29"/>
      <c r="UXT80" s="29"/>
      <c r="UXU80" s="29"/>
      <c r="UXV80" s="29"/>
      <c r="UXW80" s="29"/>
      <c r="UXX80" s="29"/>
      <c r="UXY80" s="29"/>
      <c r="UXZ80" s="29"/>
      <c r="UYA80" s="29"/>
      <c r="UYB80" s="29"/>
      <c r="UYC80" s="29"/>
      <c r="UYD80" s="29"/>
      <c r="UYE80" s="29"/>
      <c r="UYF80" s="29"/>
      <c r="UYG80" s="29"/>
      <c r="UYH80" s="29"/>
      <c r="UYI80" s="29"/>
      <c r="UYJ80" s="29"/>
      <c r="UYK80" s="29"/>
      <c r="UYL80" s="29"/>
      <c r="UYM80" s="29"/>
      <c r="UYN80" s="29"/>
      <c r="UYO80" s="29"/>
      <c r="UYP80" s="29"/>
      <c r="UYQ80" s="29"/>
      <c r="UYR80" s="29"/>
      <c r="UYS80" s="29"/>
      <c r="UYT80" s="29"/>
      <c r="UYU80" s="29"/>
      <c r="UYV80" s="29"/>
      <c r="UYW80" s="29"/>
      <c r="UYX80" s="29"/>
      <c r="UYY80" s="29"/>
      <c r="UYZ80" s="29"/>
      <c r="UZA80" s="29"/>
      <c r="UZB80" s="29"/>
      <c r="UZC80" s="29"/>
      <c r="UZD80" s="29"/>
      <c r="UZE80" s="29"/>
      <c r="UZF80" s="29"/>
      <c r="UZG80" s="29"/>
      <c r="UZH80" s="29"/>
      <c r="UZI80" s="29"/>
      <c r="UZJ80" s="29"/>
      <c r="UZK80" s="29"/>
      <c r="UZL80" s="29"/>
      <c r="UZM80" s="29"/>
      <c r="UZN80" s="29"/>
      <c r="UZO80" s="29"/>
      <c r="UZP80" s="29"/>
      <c r="UZQ80" s="29"/>
      <c r="UZR80" s="29"/>
      <c r="UZS80" s="29"/>
      <c r="UZT80" s="29"/>
      <c r="UZU80" s="29"/>
      <c r="UZV80" s="29"/>
      <c r="UZW80" s="29"/>
      <c r="UZX80" s="29"/>
      <c r="UZY80" s="29"/>
      <c r="UZZ80" s="29"/>
      <c r="VAA80" s="29"/>
      <c r="VAB80" s="29"/>
      <c r="VAC80" s="29"/>
      <c r="VAD80" s="29"/>
      <c r="VAE80" s="29"/>
      <c r="VAF80" s="29"/>
      <c r="VAG80" s="29"/>
      <c r="VAH80" s="29"/>
      <c r="VAI80" s="29"/>
      <c r="VAJ80" s="29"/>
      <c r="VAK80" s="29"/>
      <c r="VAL80" s="29"/>
      <c r="VAM80" s="29"/>
      <c r="VAN80" s="29"/>
      <c r="VAO80" s="29"/>
      <c r="VAP80" s="29"/>
      <c r="VAQ80" s="29"/>
      <c r="VAR80" s="29"/>
      <c r="VAS80" s="29"/>
      <c r="VAT80" s="29"/>
      <c r="VAU80" s="29"/>
      <c r="VAV80" s="29"/>
      <c r="VAW80" s="29"/>
      <c r="VAX80" s="29"/>
      <c r="VAY80" s="29"/>
      <c r="VAZ80" s="29"/>
      <c r="VBA80" s="29"/>
      <c r="VBB80" s="29"/>
      <c r="VBC80" s="29"/>
      <c r="VBD80" s="29"/>
      <c r="VBE80" s="29"/>
      <c r="VBF80" s="29"/>
      <c r="VBG80" s="29"/>
      <c r="VBH80" s="29"/>
      <c r="VBI80" s="29"/>
      <c r="VBJ80" s="29"/>
      <c r="VBK80" s="29"/>
      <c r="VBL80" s="29"/>
      <c r="VBM80" s="29"/>
      <c r="VBN80" s="29"/>
      <c r="VBO80" s="29"/>
      <c r="VBP80" s="29"/>
      <c r="VBQ80" s="29"/>
      <c r="VBR80" s="29"/>
      <c r="VBS80" s="29"/>
      <c r="VBT80" s="29"/>
      <c r="VBU80" s="29"/>
      <c r="VBV80" s="29"/>
      <c r="VBW80" s="29"/>
      <c r="VBX80" s="29"/>
      <c r="VBY80" s="29"/>
      <c r="VBZ80" s="29"/>
      <c r="VCA80" s="29"/>
      <c r="VCB80" s="29"/>
      <c r="VCC80" s="29"/>
      <c r="VCD80" s="29"/>
      <c r="VCE80" s="29"/>
      <c r="VCF80" s="29"/>
      <c r="VCG80" s="29"/>
      <c r="VCH80" s="29"/>
      <c r="VCI80" s="29"/>
      <c r="VCJ80" s="29"/>
      <c r="VCK80" s="29"/>
      <c r="VCL80" s="29"/>
      <c r="VCM80" s="29"/>
      <c r="VCN80" s="29"/>
      <c r="VCO80" s="29"/>
      <c r="VCP80" s="29"/>
      <c r="VCQ80" s="29"/>
      <c r="VCR80" s="29"/>
      <c r="VCS80" s="29"/>
      <c r="VCT80" s="29"/>
      <c r="VCU80" s="29"/>
      <c r="VCV80" s="29"/>
      <c r="VCW80" s="29"/>
      <c r="VCX80" s="29"/>
      <c r="VCY80" s="29"/>
      <c r="VCZ80" s="29"/>
      <c r="VDA80" s="29"/>
      <c r="VDB80" s="29"/>
      <c r="VDC80" s="29"/>
      <c r="VDD80" s="29"/>
      <c r="VDE80" s="29"/>
      <c r="VDF80" s="29"/>
      <c r="VDG80" s="29"/>
      <c r="VDH80" s="29"/>
      <c r="VDI80" s="29"/>
      <c r="VDJ80" s="29"/>
      <c r="VDK80" s="29"/>
      <c r="VDL80" s="29"/>
      <c r="VDM80" s="29"/>
      <c r="VDN80" s="29"/>
      <c r="VDO80" s="29"/>
      <c r="VDP80" s="29"/>
      <c r="VDQ80" s="29"/>
      <c r="VDR80" s="29"/>
      <c r="VDS80" s="29"/>
      <c r="VDT80" s="29"/>
      <c r="VDU80" s="29"/>
      <c r="VDV80" s="29"/>
      <c r="VDW80" s="29"/>
      <c r="VDX80" s="29"/>
      <c r="VDY80" s="29"/>
      <c r="VDZ80" s="29"/>
      <c r="VEA80" s="29"/>
      <c r="VEB80" s="29"/>
      <c r="VEC80" s="29"/>
      <c r="VED80" s="29"/>
      <c r="VEE80" s="29"/>
      <c r="VEF80" s="29"/>
      <c r="VEG80" s="29"/>
      <c r="VEH80" s="29"/>
      <c r="VEI80" s="29"/>
      <c r="VEJ80" s="29"/>
      <c r="VEK80" s="29"/>
      <c r="VEL80" s="29"/>
      <c r="VEM80" s="29"/>
      <c r="VEN80" s="29"/>
      <c r="VEO80" s="29"/>
      <c r="VEP80" s="29"/>
      <c r="VEQ80" s="29"/>
      <c r="VER80" s="29"/>
      <c r="VES80" s="29"/>
      <c r="VET80" s="29"/>
      <c r="VEU80" s="29"/>
      <c r="VEV80" s="29"/>
      <c r="VEW80" s="29"/>
      <c r="VEX80" s="29"/>
      <c r="VEY80" s="29"/>
      <c r="VEZ80" s="29"/>
      <c r="VFA80" s="29"/>
      <c r="VFB80" s="29"/>
      <c r="VFC80" s="29"/>
      <c r="VFD80" s="29"/>
      <c r="VFE80" s="29"/>
      <c r="VFF80" s="29"/>
      <c r="VFG80" s="29"/>
      <c r="VFH80" s="29"/>
      <c r="VFI80" s="29"/>
      <c r="VFJ80" s="29"/>
      <c r="VFK80" s="29"/>
      <c r="VFL80" s="29"/>
      <c r="VFM80" s="29"/>
      <c r="VFN80" s="29"/>
      <c r="VFO80" s="29"/>
      <c r="VFP80" s="29"/>
      <c r="VFQ80" s="29"/>
      <c r="VFR80" s="29"/>
      <c r="VFS80" s="29"/>
      <c r="VFT80" s="29"/>
      <c r="VFU80" s="29"/>
      <c r="VFV80" s="29"/>
      <c r="VFW80" s="29"/>
      <c r="VFX80" s="29"/>
      <c r="VFY80" s="29"/>
      <c r="VFZ80" s="29"/>
      <c r="VGA80" s="29"/>
      <c r="VGB80" s="29"/>
      <c r="VGC80" s="29"/>
      <c r="VGD80" s="29"/>
      <c r="VGE80" s="29"/>
      <c r="VGF80" s="29"/>
      <c r="VGG80" s="29"/>
      <c r="VGH80" s="29"/>
      <c r="VGI80" s="29"/>
      <c r="VGJ80" s="29"/>
      <c r="VGK80" s="29"/>
      <c r="VGL80" s="29"/>
      <c r="VGM80" s="29"/>
      <c r="VGN80" s="29"/>
      <c r="VGO80" s="29"/>
      <c r="VGP80" s="29"/>
      <c r="VGQ80" s="29"/>
      <c r="VGR80" s="29"/>
      <c r="VGS80" s="29"/>
      <c r="VGT80" s="29"/>
      <c r="VGU80" s="29"/>
      <c r="VGV80" s="29"/>
      <c r="VGW80" s="29"/>
      <c r="VGX80" s="29"/>
      <c r="VGY80" s="29"/>
      <c r="VGZ80" s="29"/>
      <c r="VHA80" s="29"/>
      <c r="VHB80" s="29"/>
      <c r="VHC80" s="29"/>
      <c r="VHD80" s="29"/>
      <c r="VHE80" s="29"/>
      <c r="VHF80" s="29"/>
      <c r="VHG80" s="29"/>
      <c r="VHH80" s="29"/>
      <c r="VHI80" s="29"/>
      <c r="VHJ80" s="29"/>
      <c r="VHK80" s="29"/>
      <c r="VHL80" s="29"/>
      <c r="VHM80" s="29"/>
      <c r="VHN80" s="29"/>
      <c r="VHO80" s="29"/>
      <c r="VHP80" s="29"/>
      <c r="VHQ80" s="29"/>
      <c r="VHR80" s="29"/>
      <c r="VHS80" s="29"/>
      <c r="VHT80" s="29"/>
      <c r="VHU80" s="29"/>
      <c r="VHV80" s="29"/>
      <c r="VHW80" s="29"/>
      <c r="VHX80" s="29"/>
      <c r="VHY80" s="29"/>
      <c r="VHZ80" s="29"/>
      <c r="VIA80" s="29"/>
      <c r="VIB80" s="29"/>
      <c r="VIC80" s="29"/>
      <c r="VID80" s="29"/>
      <c r="VIE80" s="29"/>
      <c r="VIF80" s="29"/>
      <c r="VIG80" s="29"/>
      <c r="VIH80" s="29"/>
      <c r="VII80" s="29"/>
      <c r="VIJ80" s="29"/>
      <c r="VIK80" s="29"/>
      <c r="VIL80" s="29"/>
      <c r="VIM80" s="29"/>
      <c r="VIN80" s="29"/>
      <c r="VIO80" s="29"/>
      <c r="VIP80" s="29"/>
      <c r="VIQ80" s="29"/>
      <c r="VIR80" s="29"/>
      <c r="VIS80" s="29"/>
      <c r="VIT80" s="29"/>
      <c r="VIU80" s="29"/>
      <c r="VIV80" s="29"/>
      <c r="VIW80" s="29"/>
      <c r="VIX80" s="29"/>
      <c r="VIY80" s="29"/>
      <c r="VIZ80" s="29"/>
      <c r="VJA80" s="29"/>
      <c r="VJB80" s="29"/>
      <c r="VJC80" s="29"/>
      <c r="VJD80" s="29"/>
      <c r="VJE80" s="29"/>
      <c r="VJF80" s="29"/>
      <c r="VJG80" s="29"/>
      <c r="VJH80" s="29"/>
      <c r="VJI80" s="29"/>
      <c r="VJJ80" s="29"/>
      <c r="VJK80" s="29"/>
      <c r="VJL80" s="29"/>
      <c r="VJM80" s="29"/>
      <c r="VJN80" s="29"/>
      <c r="VJO80" s="29"/>
      <c r="VJP80" s="29"/>
      <c r="VJQ80" s="29"/>
      <c r="VJR80" s="29"/>
      <c r="VJS80" s="29"/>
      <c r="VJT80" s="29"/>
      <c r="VJU80" s="29"/>
      <c r="VJV80" s="29"/>
      <c r="VJW80" s="29"/>
      <c r="VJX80" s="29"/>
      <c r="VJY80" s="29"/>
      <c r="VJZ80" s="29"/>
      <c r="VKA80" s="29"/>
      <c r="VKB80" s="29"/>
      <c r="VKC80" s="29"/>
      <c r="VKD80" s="29"/>
      <c r="VKE80" s="29"/>
      <c r="VKF80" s="29"/>
      <c r="VKG80" s="29"/>
      <c r="VKH80" s="29"/>
      <c r="VKI80" s="29"/>
      <c r="VKJ80" s="29"/>
      <c r="VKK80" s="29"/>
      <c r="VKL80" s="29"/>
      <c r="VKM80" s="29"/>
      <c r="VKN80" s="29"/>
      <c r="VKO80" s="29"/>
      <c r="VKP80" s="29"/>
      <c r="VKQ80" s="29"/>
      <c r="VKR80" s="29"/>
      <c r="VKS80" s="29"/>
      <c r="VKT80" s="29"/>
      <c r="VKU80" s="29"/>
      <c r="VKV80" s="29"/>
      <c r="VKW80" s="29"/>
      <c r="VKX80" s="29"/>
      <c r="VKY80" s="29"/>
      <c r="VKZ80" s="29"/>
      <c r="VLA80" s="29"/>
      <c r="VLB80" s="29"/>
      <c r="VLC80" s="29"/>
      <c r="VLD80" s="29"/>
      <c r="VLE80" s="29"/>
      <c r="VLF80" s="29"/>
      <c r="VLG80" s="29"/>
      <c r="VLH80" s="29"/>
      <c r="VLI80" s="29"/>
      <c r="VLJ80" s="29"/>
      <c r="VLK80" s="29"/>
      <c r="VLL80" s="29"/>
      <c r="VLM80" s="29"/>
      <c r="VLN80" s="29"/>
      <c r="VLO80" s="29"/>
      <c r="VLP80" s="29"/>
      <c r="VLQ80" s="29"/>
      <c r="VLR80" s="29"/>
      <c r="VLS80" s="29"/>
      <c r="VLT80" s="29"/>
      <c r="VLU80" s="29"/>
      <c r="VLV80" s="29"/>
      <c r="VLW80" s="29"/>
      <c r="VLX80" s="29"/>
      <c r="VLY80" s="29"/>
      <c r="VLZ80" s="29"/>
      <c r="VMA80" s="29"/>
      <c r="VMB80" s="29"/>
      <c r="VMC80" s="29"/>
      <c r="VMD80" s="29"/>
      <c r="VME80" s="29"/>
      <c r="VMF80" s="29"/>
      <c r="VMG80" s="29"/>
      <c r="VMH80" s="29"/>
      <c r="VMI80" s="29"/>
      <c r="VMJ80" s="29"/>
      <c r="VMK80" s="29"/>
      <c r="VML80" s="29"/>
      <c r="VMM80" s="29"/>
      <c r="VMN80" s="29"/>
      <c r="VMO80" s="29"/>
      <c r="VMP80" s="29"/>
      <c r="VMQ80" s="29"/>
      <c r="VMR80" s="29"/>
      <c r="VMS80" s="29"/>
      <c r="VMT80" s="29"/>
      <c r="VMU80" s="29"/>
      <c r="VMV80" s="29"/>
      <c r="VMW80" s="29"/>
      <c r="VMX80" s="29"/>
      <c r="VMY80" s="29"/>
      <c r="VMZ80" s="29"/>
      <c r="VNA80" s="29"/>
      <c r="VNB80" s="29"/>
      <c r="VNC80" s="29"/>
      <c r="VND80" s="29"/>
      <c r="VNE80" s="29"/>
      <c r="VNF80" s="29"/>
      <c r="VNG80" s="29"/>
      <c r="VNH80" s="29"/>
      <c r="VNI80" s="29"/>
      <c r="VNJ80" s="29"/>
      <c r="VNK80" s="29"/>
      <c r="VNL80" s="29"/>
      <c r="VNM80" s="29"/>
      <c r="VNN80" s="29"/>
      <c r="VNO80" s="29"/>
      <c r="VNP80" s="29"/>
      <c r="VNQ80" s="29"/>
      <c r="VNR80" s="29"/>
      <c r="VNS80" s="29"/>
      <c r="VNT80" s="29"/>
      <c r="VNU80" s="29"/>
      <c r="VNV80" s="29"/>
      <c r="VNW80" s="29"/>
      <c r="VNX80" s="29"/>
      <c r="VNY80" s="29"/>
      <c r="VNZ80" s="29"/>
      <c r="VOA80" s="29"/>
      <c r="VOB80" s="29"/>
      <c r="VOC80" s="29"/>
      <c r="VOD80" s="29"/>
      <c r="VOE80" s="29"/>
      <c r="VOF80" s="29"/>
      <c r="VOG80" s="29"/>
      <c r="VOH80" s="29"/>
      <c r="VOI80" s="29"/>
      <c r="VOJ80" s="29"/>
      <c r="VOK80" s="29"/>
      <c r="VOL80" s="29"/>
      <c r="VOM80" s="29"/>
      <c r="VON80" s="29"/>
      <c r="VOO80" s="29"/>
      <c r="VOP80" s="29"/>
      <c r="VOQ80" s="29"/>
      <c r="VOR80" s="29"/>
      <c r="VOS80" s="29"/>
      <c r="VOT80" s="29"/>
      <c r="VOU80" s="29"/>
      <c r="VOV80" s="29"/>
      <c r="VOW80" s="29"/>
      <c r="VOX80" s="29"/>
      <c r="VOY80" s="29"/>
      <c r="VOZ80" s="29"/>
      <c r="VPA80" s="29"/>
      <c r="VPB80" s="29"/>
      <c r="VPC80" s="29"/>
      <c r="VPD80" s="29"/>
      <c r="VPE80" s="29"/>
      <c r="VPF80" s="29"/>
      <c r="VPG80" s="29"/>
      <c r="VPH80" s="29"/>
      <c r="VPI80" s="29"/>
      <c r="VPJ80" s="29"/>
      <c r="VPK80" s="29"/>
      <c r="VPL80" s="29"/>
      <c r="VPM80" s="29"/>
      <c r="VPN80" s="29"/>
      <c r="VPO80" s="29"/>
      <c r="VPP80" s="29"/>
      <c r="VPQ80" s="29"/>
      <c r="VPR80" s="29"/>
      <c r="VPS80" s="29"/>
      <c r="VPT80" s="29"/>
      <c r="VPU80" s="29"/>
      <c r="VPV80" s="29"/>
      <c r="VPW80" s="29"/>
      <c r="VPX80" s="29"/>
      <c r="VPY80" s="29"/>
      <c r="VPZ80" s="29"/>
      <c r="VQA80" s="29"/>
      <c r="VQB80" s="29"/>
      <c r="VQC80" s="29"/>
      <c r="VQD80" s="29"/>
      <c r="VQE80" s="29"/>
      <c r="VQF80" s="29"/>
      <c r="VQG80" s="29"/>
      <c r="VQH80" s="29"/>
      <c r="VQI80" s="29"/>
      <c r="VQJ80" s="29"/>
      <c r="VQK80" s="29"/>
      <c r="VQL80" s="29"/>
      <c r="VQM80" s="29"/>
      <c r="VQN80" s="29"/>
      <c r="VQO80" s="29"/>
      <c r="VQP80" s="29"/>
      <c r="VQQ80" s="29"/>
      <c r="VQR80" s="29"/>
      <c r="VQS80" s="29"/>
      <c r="VQT80" s="29"/>
      <c r="VQU80" s="29"/>
      <c r="VQV80" s="29"/>
      <c r="VQW80" s="29"/>
      <c r="VQX80" s="29"/>
      <c r="VQY80" s="29"/>
      <c r="VQZ80" s="29"/>
      <c r="VRA80" s="29"/>
      <c r="VRB80" s="29"/>
      <c r="VRC80" s="29"/>
      <c r="VRD80" s="29"/>
      <c r="VRE80" s="29"/>
      <c r="VRF80" s="29"/>
      <c r="VRG80" s="29"/>
      <c r="VRH80" s="29"/>
      <c r="VRI80" s="29"/>
      <c r="VRJ80" s="29"/>
      <c r="VRK80" s="29"/>
      <c r="VRL80" s="29"/>
      <c r="VRM80" s="29"/>
      <c r="VRN80" s="29"/>
      <c r="VRO80" s="29"/>
      <c r="VRP80" s="29"/>
      <c r="VRQ80" s="29"/>
      <c r="VRR80" s="29"/>
      <c r="VRS80" s="29"/>
      <c r="VRT80" s="29"/>
      <c r="VRU80" s="29"/>
      <c r="VRV80" s="29"/>
      <c r="VRW80" s="29"/>
      <c r="VRX80" s="29"/>
      <c r="VRY80" s="29"/>
      <c r="VRZ80" s="29"/>
      <c r="VSA80" s="29"/>
      <c r="VSB80" s="29"/>
      <c r="VSC80" s="29"/>
      <c r="VSD80" s="29"/>
      <c r="VSE80" s="29"/>
      <c r="VSF80" s="29"/>
      <c r="VSG80" s="29"/>
      <c r="VSH80" s="29"/>
      <c r="VSI80" s="29"/>
      <c r="VSJ80" s="29"/>
      <c r="VSK80" s="29"/>
      <c r="VSL80" s="29"/>
      <c r="VSM80" s="29"/>
      <c r="VSN80" s="29"/>
      <c r="VSO80" s="29"/>
      <c r="VSP80" s="29"/>
      <c r="VSQ80" s="29"/>
      <c r="VSR80" s="29"/>
      <c r="VSS80" s="29"/>
      <c r="VST80" s="29"/>
      <c r="VSU80" s="29"/>
      <c r="VSV80" s="29"/>
      <c r="VSW80" s="29"/>
      <c r="VSX80" s="29"/>
      <c r="VSY80" s="29"/>
      <c r="VSZ80" s="29"/>
      <c r="VTA80" s="29"/>
      <c r="VTB80" s="29"/>
      <c r="VTC80" s="29"/>
      <c r="VTD80" s="29"/>
      <c r="VTE80" s="29"/>
      <c r="VTF80" s="29"/>
      <c r="VTG80" s="29"/>
      <c r="VTH80" s="29"/>
      <c r="VTI80" s="29"/>
      <c r="VTJ80" s="29"/>
      <c r="VTK80" s="29"/>
      <c r="VTL80" s="29"/>
      <c r="VTM80" s="29"/>
      <c r="VTN80" s="29"/>
      <c r="VTO80" s="29"/>
      <c r="VTP80" s="29"/>
      <c r="VTQ80" s="29"/>
      <c r="VTR80" s="29"/>
      <c r="VTS80" s="29"/>
      <c r="VTT80" s="29"/>
      <c r="VTU80" s="29"/>
      <c r="VTV80" s="29"/>
      <c r="VTW80" s="29"/>
      <c r="VTX80" s="29"/>
      <c r="VTY80" s="29"/>
      <c r="VTZ80" s="29"/>
      <c r="VUA80" s="29"/>
      <c r="VUB80" s="29"/>
      <c r="VUC80" s="29"/>
      <c r="VUD80" s="29"/>
      <c r="VUE80" s="29"/>
      <c r="VUF80" s="29"/>
      <c r="VUG80" s="29"/>
      <c r="VUH80" s="29"/>
      <c r="VUI80" s="29"/>
      <c r="VUJ80" s="29"/>
      <c r="VUK80" s="29"/>
      <c r="VUL80" s="29"/>
      <c r="VUM80" s="29"/>
      <c r="VUN80" s="29"/>
      <c r="VUO80" s="29"/>
      <c r="VUP80" s="29"/>
      <c r="VUQ80" s="29"/>
      <c r="VUR80" s="29"/>
      <c r="VUS80" s="29"/>
      <c r="VUT80" s="29"/>
      <c r="VUU80" s="29"/>
      <c r="VUV80" s="29"/>
      <c r="VUW80" s="29"/>
      <c r="VUX80" s="29"/>
      <c r="VUY80" s="29"/>
      <c r="VUZ80" s="29"/>
      <c r="VVA80" s="29"/>
      <c r="VVB80" s="29"/>
      <c r="VVC80" s="29"/>
      <c r="VVD80" s="29"/>
      <c r="VVE80" s="29"/>
      <c r="VVF80" s="29"/>
      <c r="VVG80" s="29"/>
      <c r="VVH80" s="29"/>
      <c r="VVI80" s="29"/>
      <c r="VVJ80" s="29"/>
      <c r="VVK80" s="29"/>
      <c r="VVL80" s="29"/>
      <c r="VVM80" s="29"/>
      <c r="VVN80" s="29"/>
      <c r="VVO80" s="29"/>
      <c r="VVP80" s="29"/>
      <c r="VVQ80" s="29"/>
      <c r="VVR80" s="29"/>
      <c r="VVS80" s="29"/>
      <c r="VVT80" s="29"/>
      <c r="VVU80" s="29"/>
      <c r="VVV80" s="29"/>
      <c r="VVW80" s="29"/>
      <c r="VVX80" s="29"/>
      <c r="VVY80" s="29"/>
      <c r="VVZ80" s="29"/>
      <c r="VWA80" s="29"/>
      <c r="VWB80" s="29"/>
      <c r="VWC80" s="29"/>
      <c r="VWD80" s="29"/>
      <c r="VWE80" s="29"/>
      <c r="VWF80" s="29"/>
      <c r="VWG80" s="29"/>
      <c r="VWH80" s="29"/>
      <c r="VWI80" s="29"/>
      <c r="VWJ80" s="29"/>
      <c r="VWK80" s="29"/>
      <c r="VWL80" s="29"/>
      <c r="VWM80" s="29"/>
      <c r="VWN80" s="29"/>
      <c r="VWO80" s="29"/>
      <c r="VWP80" s="29"/>
      <c r="VWQ80" s="29"/>
      <c r="VWR80" s="29"/>
      <c r="VWS80" s="29"/>
      <c r="VWT80" s="29"/>
      <c r="VWU80" s="29"/>
      <c r="VWV80" s="29"/>
      <c r="VWW80" s="29"/>
      <c r="VWX80" s="29"/>
      <c r="VWY80" s="29"/>
      <c r="VWZ80" s="29"/>
      <c r="VXA80" s="29"/>
      <c r="VXB80" s="29"/>
      <c r="VXC80" s="29"/>
      <c r="VXD80" s="29"/>
      <c r="VXE80" s="29"/>
      <c r="VXF80" s="29"/>
      <c r="VXG80" s="29"/>
      <c r="VXH80" s="29"/>
      <c r="VXI80" s="29"/>
      <c r="VXJ80" s="29"/>
      <c r="VXK80" s="29"/>
      <c r="VXL80" s="29"/>
      <c r="VXM80" s="29"/>
      <c r="VXN80" s="29"/>
      <c r="VXO80" s="29"/>
      <c r="VXP80" s="29"/>
      <c r="VXQ80" s="29"/>
      <c r="VXR80" s="29"/>
      <c r="VXS80" s="29"/>
      <c r="VXT80" s="29"/>
      <c r="VXU80" s="29"/>
      <c r="VXV80" s="29"/>
      <c r="VXW80" s="29"/>
      <c r="VXX80" s="29"/>
      <c r="VXY80" s="29"/>
      <c r="VXZ80" s="29"/>
      <c r="VYA80" s="29"/>
      <c r="VYB80" s="29"/>
      <c r="VYC80" s="29"/>
      <c r="VYD80" s="29"/>
      <c r="VYE80" s="29"/>
      <c r="VYF80" s="29"/>
      <c r="VYG80" s="29"/>
      <c r="VYH80" s="29"/>
      <c r="VYI80" s="29"/>
      <c r="VYJ80" s="29"/>
      <c r="VYK80" s="29"/>
      <c r="VYL80" s="29"/>
      <c r="VYM80" s="29"/>
      <c r="VYN80" s="29"/>
      <c r="VYO80" s="29"/>
      <c r="VYP80" s="29"/>
      <c r="VYQ80" s="29"/>
      <c r="VYR80" s="29"/>
      <c r="VYS80" s="29"/>
      <c r="VYT80" s="29"/>
      <c r="VYU80" s="29"/>
      <c r="VYV80" s="29"/>
      <c r="VYW80" s="29"/>
      <c r="VYX80" s="29"/>
      <c r="VYY80" s="29"/>
      <c r="VYZ80" s="29"/>
      <c r="VZA80" s="29"/>
      <c r="VZB80" s="29"/>
      <c r="VZC80" s="29"/>
      <c r="VZD80" s="29"/>
      <c r="VZE80" s="29"/>
      <c r="VZF80" s="29"/>
      <c r="VZG80" s="29"/>
      <c r="VZH80" s="29"/>
      <c r="VZI80" s="29"/>
      <c r="VZJ80" s="29"/>
      <c r="VZK80" s="29"/>
      <c r="VZL80" s="29"/>
      <c r="VZM80" s="29"/>
      <c r="VZN80" s="29"/>
      <c r="VZO80" s="29"/>
      <c r="VZP80" s="29"/>
      <c r="VZQ80" s="29"/>
      <c r="VZR80" s="29"/>
      <c r="VZS80" s="29"/>
      <c r="VZT80" s="29"/>
      <c r="VZU80" s="29"/>
      <c r="VZV80" s="29"/>
      <c r="VZW80" s="29"/>
      <c r="VZX80" s="29"/>
      <c r="VZY80" s="29"/>
      <c r="VZZ80" s="29"/>
      <c r="WAA80" s="29"/>
      <c r="WAB80" s="29"/>
      <c r="WAC80" s="29"/>
      <c r="WAD80" s="29"/>
      <c r="WAE80" s="29"/>
      <c r="WAF80" s="29"/>
      <c r="WAG80" s="29"/>
      <c r="WAH80" s="29"/>
      <c r="WAI80" s="29"/>
      <c r="WAJ80" s="29"/>
      <c r="WAK80" s="29"/>
      <c r="WAL80" s="29"/>
      <c r="WAM80" s="29"/>
      <c r="WAN80" s="29"/>
      <c r="WAO80" s="29"/>
      <c r="WAP80" s="29"/>
      <c r="WAQ80" s="29"/>
      <c r="WAR80" s="29"/>
      <c r="WAS80" s="29"/>
      <c r="WAT80" s="29"/>
      <c r="WAU80" s="29"/>
      <c r="WAV80" s="29"/>
      <c r="WAW80" s="29"/>
      <c r="WAX80" s="29"/>
      <c r="WAY80" s="29"/>
      <c r="WAZ80" s="29"/>
      <c r="WBA80" s="29"/>
      <c r="WBB80" s="29"/>
      <c r="WBC80" s="29"/>
      <c r="WBD80" s="29"/>
      <c r="WBE80" s="29"/>
      <c r="WBF80" s="29"/>
      <c r="WBG80" s="29"/>
      <c r="WBH80" s="29"/>
      <c r="WBI80" s="29"/>
      <c r="WBJ80" s="29"/>
      <c r="WBK80" s="29"/>
      <c r="WBL80" s="29"/>
      <c r="WBM80" s="29"/>
      <c r="WBN80" s="29"/>
      <c r="WBO80" s="29"/>
      <c r="WBP80" s="29"/>
      <c r="WBQ80" s="29"/>
      <c r="WBR80" s="29"/>
      <c r="WBS80" s="29"/>
      <c r="WBT80" s="29"/>
      <c r="WBU80" s="29"/>
      <c r="WBV80" s="29"/>
      <c r="WBW80" s="29"/>
      <c r="WBX80" s="29"/>
      <c r="WBY80" s="29"/>
      <c r="WBZ80" s="29"/>
      <c r="WCA80" s="29"/>
      <c r="WCB80" s="29"/>
      <c r="WCC80" s="29"/>
      <c r="WCD80" s="29"/>
      <c r="WCE80" s="29"/>
      <c r="WCF80" s="29"/>
      <c r="WCG80" s="29"/>
      <c r="WCH80" s="29"/>
      <c r="WCI80" s="29"/>
      <c r="WCJ80" s="29"/>
      <c r="WCK80" s="29"/>
      <c r="WCL80" s="29"/>
      <c r="WCM80" s="29"/>
      <c r="WCN80" s="29"/>
      <c r="WCO80" s="29"/>
      <c r="WCP80" s="29"/>
      <c r="WCQ80" s="29"/>
      <c r="WCR80" s="29"/>
      <c r="WCS80" s="29"/>
      <c r="WCT80" s="29"/>
      <c r="WCU80" s="29"/>
      <c r="WCV80" s="29"/>
      <c r="WCW80" s="29"/>
      <c r="WCX80" s="29"/>
      <c r="WCY80" s="29"/>
      <c r="WCZ80" s="29"/>
      <c r="WDA80" s="29"/>
      <c r="WDB80" s="29"/>
      <c r="WDC80" s="29"/>
      <c r="WDD80" s="29"/>
      <c r="WDE80" s="29"/>
      <c r="WDF80" s="29"/>
      <c r="WDG80" s="29"/>
      <c r="WDH80" s="29"/>
      <c r="WDI80" s="29"/>
      <c r="WDJ80" s="29"/>
      <c r="WDK80" s="29"/>
      <c r="WDL80" s="29"/>
      <c r="WDM80" s="29"/>
      <c r="WDN80" s="29"/>
      <c r="WDO80" s="29"/>
      <c r="WDP80" s="29"/>
      <c r="WDQ80" s="29"/>
      <c r="WDR80" s="29"/>
      <c r="WDS80" s="29"/>
      <c r="WDT80" s="29"/>
      <c r="WDU80" s="29"/>
      <c r="WDV80" s="29"/>
      <c r="WDW80" s="29"/>
      <c r="WDX80" s="29"/>
      <c r="WDY80" s="29"/>
      <c r="WDZ80" s="29"/>
      <c r="WEA80" s="29"/>
      <c r="WEB80" s="29"/>
      <c r="WEC80" s="29"/>
      <c r="WED80" s="29"/>
      <c r="WEE80" s="29"/>
      <c r="WEF80" s="29"/>
      <c r="WEG80" s="29"/>
      <c r="WEH80" s="29"/>
      <c r="WEI80" s="29"/>
      <c r="WEJ80" s="29"/>
      <c r="WEK80" s="29"/>
      <c r="WEL80" s="29"/>
      <c r="WEM80" s="29"/>
      <c r="WEN80" s="29"/>
      <c r="WEO80" s="29"/>
      <c r="WEP80" s="29"/>
      <c r="WEQ80" s="29"/>
      <c r="WER80" s="29"/>
      <c r="WES80" s="29"/>
      <c r="WET80" s="29"/>
      <c r="WEU80" s="29"/>
      <c r="WEV80" s="29"/>
      <c r="WEW80" s="29"/>
      <c r="WEX80" s="29"/>
      <c r="WEY80" s="29"/>
      <c r="WEZ80" s="29"/>
      <c r="WFA80" s="29"/>
      <c r="WFB80" s="29"/>
      <c r="WFC80" s="29"/>
      <c r="WFD80" s="29"/>
      <c r="WFE80" s="29"/>
      <c r="WFF80" s="29"/>
      <c r="WFG80" s="29"/>
      <c r="WFH80" s="29"/>
      <c r="WFI80" s="29"/>
      <c r="WFJ80" s="29"/>
      <c r="WFK80" s="29"/>
      <c r="WFL80" s="29"/>
      <c r="WFM80" s="29"/>
      <c r="WFN80" s="29"/>
      <c r="WFO80" s="29"/>
      <c r="WFP80" s="29"/>
      <c r="WFQ80" s="29"/>
      <c r="WFR80" s="29"/>
      <c r="WFS80" s="29"/>
      <c r="WFT80" s="29"/>
      <c r="WFU80" s="29"/>
      <c r="WFV80" s="29"/>
      <c r="WFW80" s="29"/>
      <c r="WFX80" s="29"/>
      <c r="WFY80" s="29"/>
      <c r="WFZ80" s="29"/>
      <c r="WGA80" s="29"/>
      <c r="WGB80" s="29"/>
      <c r="WGC80" s="29"/>
      <c r="WGD80" s="29"/>
      <c r="WGE80" s="29"/>
      <c r="WGF80" s="29"/>
      <c r="WGG80" s="29"/>
      <c r="WGH80" s="29"/>
      <c r="WGI80" s="29"/>
      <c r="WGJ80" s="29"/>
      <c r="WGK80" s="29"/>
      <c r="WGL80" s="29"/>
      <c r="WGM80" s="29"/>
      <c r="WGN80" s="29"/>
      <c r="WGO80" s="29"/>
      <c r="WGP80" s="29"/>
      <c r="WGQ80" s="29"/>
      <c r="WGR80" s="29"/>
      <c r="WGS80" s="29"/>
      <c r="WGT80" s="29"/>
      <c r="WGU80" s="29"/>
      <c r="WGV80" s="29"/>
      <c r="WGW80" s="29"/>
      <c r="WGX80" s="29"/>
      <c r="WGY80" s="29"/>
      <c r="WGZ80" s="29"/>
      <c r="WHA80" s="29"/>
      <c r="WHB80" s="29"/>
      <c r="WHC80" s="29"/>
      <c r="WHD80" s="29"/>
      <c r="WHE80" s="29"/>
      <c r="WHF80" s="29"/>
      <c r="WHG80" s="29"/>
      <c r="WHH80" s="29"/>
      <c r="WHI80" s="29"/>
      <c r="WHJ80" s="29"/>
      <c r="WHK80" s="29"/>
      <c r="WHL80" s="29"/>
      <c r="WHM80" s="29"/>
      <c r="WHN80" s="29"/>
      <c r="WHO80" s="29"/>
      <c r="WHP80" s="29"/>
      <c r="WHQ80" s="29"/>
      <c r="WHR80" s="29"/>
      <c r="WHS80" s="29"/>
      <c r="WHT80" s="29"/>
      <c r="WHU80" s="29"/>
      <c r="WHV80" s="29"/>
      <c r="WHW80" s="29"/>
      <c r="WHX80" s="29"/>
      <c r="WHY80" s="29"/>
      <c r="WHZ80" s="29"/>
      <c r="WIA80" s="29"/>
      <c r="WIB80" s="29"/>
      <c r="WIC80" s="29"/>
      <c r="WID80" s="29"/>
      <c r="WIE80" s="29"/>
      <c r="WIF80" s="29"/>
      <c r="WIG80" s="29"/>
      <c r="WIH80" s="29"/>
      <c r="WII80" s="29"/>
      <c r="WIJ80" s="29"/>
      <c r="WIK80" s="29"/>
      <c r="WIL80" s="29"/>
      <c r="WIM80" s="29"/>
      <c r="WIN80" s="29"/>
      <c r="WIO80" s="29"/>
      <c r="WIP80" s="29"/>
      <c r="WIQ80" s="29"/>
      <c r="WIR80" s="29"/>
      <c r="WIS80" s="29"/>
      <c r="WIT80" s="29"/>
      <c r="WIU80" s="29"/>
      <c r="WIV80" s="29"/>
      <c r="WIW80" s="29"/>
      <c r="WIX80" s="29"/>
      <c r="WIY80" s="29"/>
      <c r="WIZ80" s="29"/>
      <c r="WJA80" s="29"/>
      <c r="WJB80" s="29"/>
      <c r="WJC80" s="29"/>
      <c r="WJD80" s="29"/>
      <c r="WJE80" s="29"/>
      <c r="WJF80" s="29"/>
      <c r="WJG80" s="29"/>
      <c r="WJH80" s="29"/>
      <c r="WJI80" s="29"/>
      <c r="WJJ80" s="29"/>
      <c r="WJK80" s="29"/>
      <c r="WJL80" s="29"/>
      <c r="WJM80" s="29"/>
      <c r="WJN80" s="29"/>
      <c r="WJO80" s="29"/>
      <c r="WJP80" s="29"/>
      <c r="WJQ80" s="29"/>
      <c r="WJR80" s="29"/>
      <c r="WJS80" s="29"/>
      <c r="WJT80" s="29"/>
      <c r="WJU80" s="29"/>
      <c r="WJV80" s="29"/>
      <c r="WJW80" s="29"/>
      <c r="WJX80" s="29"/>
      <c r="WJY80" s="29"/>
      <c r="WJZ80" s="29"/>
      <c r="WKA80" s="29"/>
      <c r="WKB80" s="29"/>
      <c r="WKC80" s="29"/>
      <c r="WKD80" s="29"/>
      <c r="WKE80" s="29"/>
      <c r="WKF80" s="29"/>
      <c r="WKG80" s="29"/>
      <c r="WKH80" s="29"/>
      <c r="WKI80" s="29"/>
      <c r="WKJ80" s="29"/>
      <c r="WKK80" s="29"/>
      <c r="WKL80" s="29"/>
      <c r="WKM80" s="29"/>
      <c r="WKN80" s="29"/>
      <c r="WKO80" s="29"/>
      <c r="WKP80" s="29"/>
      <c r="WKQ80" s="29"/>
      <c r="WKR80" s="29"/>
      <c r="WKS80" s="29"/>
      <c r="WKT80" s="29"/>
      <c r="WKU80" s="29"/>
      <c r="WKV80" s="29"/>
      <c r="WKW80" s="29"/>
      <c r="WKX80" s="29"/>
      <c r="WKY80" s="29"/>
      <c r="WKZ80" s="29"/>
      <c r="WLA80" s="29"/>
      <c r="WLB80" s="29"/>
      <c r="WLC80" s="29"/>
      <c r="WLD80" s="29"/>
      <c r="WLE80" s="29"/>
      <c r="WLF80" s="29"/>
      <c r="WLG80" s="29"/>
      <c r="WLH80" s="29"/>
      <c r="WLI80" s="29"/>
      <c r="WLJ80" s="29"/>
      <c r="WLK80" s="29"/>
      <c r="WLL80" s="29"/>
      <c r="WLM80" s="29"/>
      <c r="WLN80" s="29"/>
      <c r="WLO80" s="29"/>
      <c r="WLP80" s="29"/>
      <c r="WLQ80" s="29"/>
      <c r="WLR80" s="29"/>
      <c r="WLS80" s="29"/>
      <c r="WLT80" s="29"/>
      <c r="WLU80" s="29"/>
      <c r="WLV80" s="29"/>
      <c r="WLW80" s="29"/>
      <c r="WLX80" s="29"/>
      <c r="WLY80" s="29"/>
      <c r="WLZ80" s="29"/>
      <c r="WMA80" s="29"/>
      <c r="WMB80" s="29"/>
      <c r="WMC80" s="29"/>
      <c r="WMD80" s="29"/>
      <c r="WME80" s="29"/>
      <c r="WMF80" s="29"/>
      <c r="WMG80" s="29"/>
      <c r="WMH80" s="29"/>
      <c r="WMI80" s="29"/>
      <c r="WMJ80" s="29"/>
      <c r="WMK80" s="29"/>
      <c r="WML80" s="29"/>
      <c r="WMM80" s="29"/>
      <c r="WMN80" s="29"/>
      <c r="WMO80" s="29"/>
      <c r="WMP80" s="29"/>
      <c r="WMQ80" s="29"/>
      <c r="WMR80" s="29"/>
      <c r="WMS80" s="29"/>
      <c r="WMT80" s="29"/>
      <c r="WMU80" s="29"/>
      <c r="WMV80" s="29"/>
      <c r="WMW80" s="29"/>
      <c r="WMX80" s="29"/>
      <c r="WMY80" s="29"/>
      <c r="WMZ80" s="29"/>
      <c r="WNA80" s="29"/>
      <c r="WNB80" s="29"/>
      <c r="WNC80" s="29"/>
      <c r="WND80" s="29"/>
      <c r="WNE80" s="29"/>
      <c r="WNF80" s="29"/>
      <c r="WNG80" s="29"/>
      <c r="WNH80" s="29"/>
      <c r="WNI80" s="29"/>
      <c r="WNJ80" s="29"/>
      <c r="WNK80" s="29"/>
      <c r="WNL80" s="29"/>
      <c r="WNM80" s="29"/>
      <c r="WNN80" s="29"/>
      <c r="WNO80" s="29"/>
      <c r="WNP80" s="29"/>
      <c r="WNQ80" s="29"/>
      <c r="WNR80" s="29"/>
      <c r="WNS80" s="29"/>
      <c r="WNT80" s="29"/>
      <c r="WNU80" s="29"/>
      <c r="WNV80" s="29"/>
      <c r="WNW80" s="29"/>
      <c r="WNX80" s="29"/>
      <c r="WNY80" s="29"/>
      <c r="WNZ80" s="29"/>
      <c r="WOA80" s="29"/>
      <c r="WOB80" s="29"/>
      <c r="WOC80" s="29"/>
      <c r="WOD80" s="29"/>
      <c r="WOE80" s="29"/>
      <c r="WOF80" s="29"/>
      <c r="WOG80" s="29"/>
      <c r="WOH80" s="29"/>
      <c r="WOI80" s="29"/>
      <c r="WOJ80" s="29"/>
      <c r="WOK80" s="29"/>
      <c r="WOL80" s="29"/>
      <c r="WOM80" s="29"/>
      <c r="WON80" s="29"/>
      <c r="WOO80" s="29"/>
      <c r="WOP80" s="29"/>
      <c r="WOQ80" s="29"/>
      <c r="WOR80" s="29"/>
      <c r="WOS80" s="29"/>
      <c r="WOT80" s="29"/>
      <c r="WOU80" s="29"/>
      <c r="WOV80" s="29"/>
      <c r="WOW80" s="29"/>
      <c r="WOX80" s="29"/>
      <c r="WOY80" s="29"/>
      <c r="WOZ80" s="29"/>
      <c r="WPA80" s="29"/>
      <c r="WPB80" s="29"/>
      <c r="WPC80" s="29"/>
      <c r="WPD80" s="29"/>
      <c r="WPE80" s="29"/>
      <c r="WPF80" s="29"/>
      <c r="WPG80" s="29"/>
      <c r="WPH80" s="29"/>
      <c r="WPI80" s="29"/>
      <c r="WPJ80" s="29"/>
      <c r="WPK80" s="29"/>
      <c r="WPL80" s="29"/>
      <c r="WPM80" s="29"/>
      <c r="WPN80" s="29"/>
      <c r="WPO80" s="29"/>
      <c r="WPP80" s="29"/>
      <c r="WPQ80" s="29"/>
      <c r="WPR80" s="29"/>
      <c r="WPS80" s="29"/>
      <c r="WPT80" s="29"/>
      <c r="WPU80" s="29"/>
      <c r="WPV80" s="29"/>
      <c r="WPW80" s="29"/>
      <c r="WPX80" s="29"/>
      <c r="WPY80" s="29"/>
      <c r="WPZ80" s="29"/>
      <c r="WQA80" s="29"/>
      <c r="WQB80" s="29"/>
      <c r="WQC80" s="29"/>
      <c r="WQD80" s="29"/>
      <c r="WQE80" s="29"/>
      <c r="WQF80" s="29"/>
      <c r="WQG80" s="29"/>
      <c r="WQH80" s="29"/>
      <c r="WQI80" s="29"/>
      <c r="WQJ80" s="29"/>
      <c r="WQK80" s="29"/>
      <c r="WQL80" s="29"/>
      <c r="WQM80" s="29"/>
      <c r="WQN80" s="29"/>
      <c r="WQO80" s="29"/>
      <c r="WQP80" s="29"/>
      <c r="WQQ80" s="29"/>
      <c r="WQR80" s="29"/>
      <c r="WQS80" s="29"/>
      <c r="WQT80" s="29"/>
      <c r="WQU80" s="29"/>
      <c r="WQV80" s="29"/>
      <c r="WQW80" s="29"/>
      <c r="WQX80" s="29"/>
      <c r="WQY80" s="29"/>
      <c r="WQZ80" s="29"/>
      <c r="WRA80" s="29"/>
      <c r="WRB80" s="29"/>
      <c r="WRC80" s="29"/>
      <c r="WRD80" s="29"/>
      <c r="WRE80" s="29"/>
      <c r="WRF80" s="29"/>
      <c r="WRG80" s="29"/>
      <c r="WRH80" s="29"/>
      <c r="WRI80" s="29"/>
      <c r="WRJ80" s="29"/>
      <c r="WRK80" s="29"/>
      <c r="WRL80" s="29"/>
      <c r="WRM80" s="29"/>
      <c r="WRN80" s="29"/>
      <c r="WRO80" s="29"/>
      <c r="WRP80" s="29"/>
      <c r="WRQ80" s="29"/>
      <c r="WRR80" s="29"/>
      <c r="WRS80" s="29"/>
      <c r="WRT80" s="29"/>
      <c r="WRU80" s="29"/>
      <c r="WRV80" s="29"/>
      <c r="WRW80" s="29"/>
      <c r="WRX80" s="29"/>
      <c r="WRY80" s="29"/>
      <c r="WRZ80" s="29"/>
      <c r="WSA80" s="29"/>
      <c r="WSB80" s="29"/>
      <c r="WSC80" s="29"/>
      <c r="WSD80" s="29"/>
      <c r="WSE80" s="29"/>
      <c r="WSF80" s="29"/>
      <c r="WSG80" s="29"/>
      <c r="WSH80" s="29"/>
      <c r="WSI80" s="29"/>
      <c r="WSJ80" s="29"/>
      <c r="WSK80" s="29"/>
      <c r="WSL80" s="29"/>
      <c r="WSM80" s="29"/>
      <c r="WSN80" s="29"/>
      <c r="WSO80" s="29"/>
      <c r="WSP80" s="29"/>
      <c r="WSQ80" s="29"/>
      <c r="WSR80" s="29"/>
      <c r="WSS80" s="29"/>
      <c r="WST80" s="29"/>
      <c r="WSU80" s="29"/>
      <c r="WSV80" s="29"/>
      <c r="WSW80" s="29"/>
      <c r="WSX80" s="29"/>
      <c r="WSY80" s="29"/>
      <c r="WSZ80" s="29"/>
      <c r="WTA80" s="29"/>
      <c r="WTB80" s="29"/>
      <c r="WTC80" s="29"/>
      <c r="WTD80" s="29"/>
      <c r="WTE80" s="29"/>
      <c r="WTF80" s="29"/>
      <c r="WTG80" s="29"/>
      <c r="WTH80" s="29"/>
      <c r="WTI80" s="29"/>
      <c r="WTJ80" s="29"/>
      <c r="WTK80" s="29"/>
      <c r="WTL80" s="29"/>
      <c r="WTM80" s="29"/>
      <c r="WTN80" s="29"/>
      <c r="WTO80" s="29"/>
      <c r="WTP80" s="29"/>
      <c r="WTQ80" s="29"/>
      <c r="WTR80" s="29"/>
      <c r="WTS80" s="29"/>
      <c r="WTT80" s="29"/>
      <c r="WTU80" s="29"/>
      <c r="WTV80" s="29"/>
      <c r="WTW80" s="29"/>
      <c r="WTX80" s="29"/>
      <c r="WTY80" s="29"/>
      <c r="WTZ80" s="29"/>
      <c r="WUA80" s="29"/>
      <c r="WUB80" s="29"/>
      <c r="WUC80" s="29"/>
      <c r="WUD80" s="29"/>
      <c r="WUE80" s="29"/>
      <c r="WUF80" s="29"/>
      <c r="WUG80" s="29"/>
      <c r="WUH80" s="29"/>
      <c r="WUI80" s="29"/>
      <c r="WUJ80" s="29"/>
      <c r="WUK80" s="29"/>
      <c r="WUL80" s="29"/>
      <c r="WUM80" s="29"/>
      <c r="WUN80" s="29"/>
      <c r="WUO80" s="29"/>
      <c r="WUP80" s="29"/>
      <c r="WUQ80" s="29"/>
      <c r="WUR80" s="29"/>
      <c r="WUS80" s="29"/>
      <c r="WUT80" s="29"/>
      <c r="WUU80" s="29"/>
      <c r="WUV80" s="29"/>
      <c r="WUW80" s="29"/>
      <c r="WUX80" s="29"/>
      <c r="WUY80" s="29"/>
      <c r="WUZ80" s="29"/>
      <c r="WVA80" s="29"/>
      <c r="WVB80" s="29"/>
      <c r="WVC80" s="29"/>
      <c r="WVD80" s="29"/>
      <c r="WVE80" s="29"/>
      <c r="WVF80" s="29"/>
      <c r="WVG80" s="29"/>
      <c r="WVH80" s="29"/>
      <c r="WVI80" s="29"/>
      <c r="WVJ80" s="29"/>
      <c r="WVK80" s="29"/>
      <c r="WVL80" s="29"/>
      <c r="WVM80" s="29"/>
      <c r="WVN80" s="29"/>
      <c r="WVO80" s="29"/>
      <c r="WVP80" s="29"/>
      <c r="WVQ80" s="29"/>
      <c r="WVR80" s="29"/>
      <c r="WVS80" s="29"/>
      <c r="WVT80" s="29"/>
      <c r="WVU80" s="29"/>
      <c r="WVV80" s="29"/>
      <c r="WVW80" s="29"/>
      <c r="WVX80" s="29"/>
      <c r="WVY80" s="29"/>
      <c r="WVZ80" s="29"/>
      <c r="WWA80" s="29"/>
      <c r="WWB80" s="29"/>
      <c r="WWC80" s="29"/>
      <c r="WWD80" s="29"/>
      <c r="WWE80" s="29"/>
      <c r="WWF80" s="29"/>
      <c r="WWG80" s="29"/>
      <c r="WWH80" s="29"/>
      <c r="WWI80" s="29"/>
      <c r="WWJ80" s="29"/>
      <c r="WWK80" s="29"/>
      <c r="WWL80" s="29"/>
      <c r="WWM80" s="29"/>
      <c r="WWN80" s="29"/>
      <c r="WWO80" s="29"/>
      <c r="WWP80" s="29"/>
      <c r="WWQ80" s="29"/>
      <c r="WWR80" s="29"/>
      <c r="WWS80" s="29"/>
      <c r="WWT80" s="29"/>
      <c r="WWU80" s="29"/>
      <c r="WWV80" s="29"/>
      <c r="WWW80" s="29"/>
      <c r="WWX80" s="29"/>
      <c r="WWY80" s="29"/>
      <c r="WWZ80" s="29"/>
      <c r="WXA80" s="29"/>
      <c r="WXB80" s="29"/>
      <c r="WXC80" s="29"/>
      <c r="WXD80" s="29"/>
      <c r="WXE80" s="29"/>
      <c r="WXF80" s="29"/>
      <c r="WXG80" s="29"/>
      <c r="WXH80" s="29"/>
      <c r="WXI80" s="29"/>
      <c r="WXJ80" s="29"/>
      <c r="WXK80" s="29"/>
      <c r="WXL80" s="29"/>
      <c r="WXM80" s="29"/>
      <c r="WXN80" s="29"/>
      <c r="WXO80" s="29"/>
      <c r="WXP80" s="29"/>
      <c r="WXQ80" s="29"/>
      <c r="WXR80" s="29"/>
      <c r="WXS80" s="29"/>
      <c r="WXT80" s="29"/>
      <c r="WXU80" s="29"/>
      <c r="WXV80" s="29"/>
      <c r="WXW80" s="29"/>
      <c r="WXX80" s="29"/>
      <c r="WXY80" s="29"/>
      <c r="WXZ80" s="29"/>
      <c r="WYA80" s="29"/>
      <c r="WYB80" s="29"/>
      <c r="WYC80" s="29"/>
      <c r="WYD80" s="29"/>
      <c r="WYE80" s="29"/>
      <c r="WYF80" s="29"/>
      <c r="WYG80" s="29"/>
      <c r="WYH80" s="29"/>
      <c r="WYI80" s="29"/>
      <c r="WYJ80" s="29"/>
      <c r="WYK80" s="29"/>
      <c r="WYL80" s="29"/>
      <c r="WYM80" s="29"/>
      <c r="WYN80" s="29"/>
      <c r="WYO80" s="29"/>
      <c r="WYP80" s="29"/>
      <c r="WYQ80" s="29"/>
      <c r="WYR80" s="29"/>
      <c r="WYS80" s="29"/>
      <c r="WYT80" s="29"/>
      <c r="WYU80" s="29"/>
      <c r="WYV80" s="29"/>
      <c r="WYW80" s="29"/>
      <c r="WYX80" s="29"/>
      <c r="WYY80" s="29"/>
      <c r="WYZ80" s="29"/>
      <c r="WZA80" s="29"/>
      <c r="WZB80" s="29"/>
      <c r="WZC80" s="29"/>
      <c r="WZD80" s="29"/>
      <c r="WZE80" s="29"/>
      <c r="WZF80" s="29"/>
      <c r="WZG80" s="29"/>
      <c r="WZH80" s="29"/>
      <c r="WZI80" s="29"/>
      <c r="WZJ80" s="29"/>
      <c r="WZK80" s="29"/>
      <c r="WZL80" s="29"/>
      <c r="WZM80" s="29"/>
      <c r="WZN80" s="29"/>
      <c r="WZO80" s="29"/>
      <c r="WZP80" s="29"/>
      <c r="WZQ80" s="29"/>
      <c r="WZR80" s="29"/>
      <c r="WZS80" s="29"/>
      <c r="WZT80" s="29"/>
      <c r="WZU80" s="29"/>
      <c r="WZV80" s="29"/>
      <c r="WZW80" s="29"/>
      <c r="WZX80" s="29"/>
      <c r="WZY80" s="29"/>
      <c r="WZZ80" s="29"/>
      <c r="XAA80" s="29"/>
      <c r="XAB80" s="29"/>
      <c r="XAC80" s="29"/>
      <c r="XAD80" s="29"/>
      <c r="XAE80" s="29"/>
      <c r="XAF80" s="29"/>
      <c r="XAG80" s="29"/>
      <c r="XAH80" s="29"/>
      <c r="XAI80" s="29"/>
      <c r="XAJ80" s="29"/>
      <c r="XAK80" s="29"/>
      <c r="XAL80" s="29"/>
      <c r="XAM80" s="29"/>
      <c r="XAN80" s="29"/>
      <c r="XAO80" s="29"/>
      <c r="XAP80" s="29"/>
      <c r="XAQ80" s="29"/>
      <c r="XAR80" s="29"/>
      <c r="XAS80" s="29"/>
      <c r="XAT80" s="29"/>
      <c r="XAU80" s="29"/>
      <c r="XAV80" s="29"/>
      <c r="XAW80" s="29"/>
      <c r="XAX80" s="29"/>
      <c r="XAY80" s="29"/>
      <c r="XAZ80" s="29"/>
      <c r="XBA80" s="29"/>
      <c r="XBB80" s="29"/>
      <c r="XBC80" s="29"/>
      <c r="XBD80" s="29"/>
      <c r="XBE80" s="29"/>
      <c r="XBF80" s="29"/>
      <c r="XBG80" s="29"/>
      <c r="XBH80" s="29"/>
      <c r="XBI80" s="29"/>
      <c r="XBJ80" s="29"/>
      <c r="XBK80" s="29"/>
      <c r="XBL80" s="29"/>
      <c r="XBM80" s="29"/>
      <c r="XBN80" s="29"/>
      <c r="XBO80" s="29"/>
      <c r="XBP80" s="29"/>
      <c r="XBQ80" s="29"/>
      <c r="XBR80" s="29"/>
      <c r="XBS80" s="29"/>
      <c r="XBT80" s="29"/>
      <c r="XBU80" s="29"/>
      <c r="XBV80" s="29"/>
      <c r="XBW80" s="29"/>
      <c r="XBX80" s="29"/>
      <c r="XBY80" s="29"/>
      <c r="XBZ80" s="29"/>
      <c r="XCA80" s="29"/>
      <c r="XCB80" s="29"/>
      <c r="XCC80" s="29"/>
      <c r="XCD80" s="29"/>
      <c r="XCE80" s="29"/>
      <c r="XCF80" s="29"/>
      <c r="XCG80" s="29"/>
      <c r="XCH80" s="29"/>
      <c r="XCI80" s="29"/>
      <c r="XCJ80" s="29"/>
      <c r="XCK80" s="29"/>
      <c r="XCL80" s="29"/>
      <c r="XCM80" s="29"/>
      <c r="XCN80" s="29"/>
      <c r="XCO80" s="29"/>
      <c r="XCP80" s="29"/>
      <c r="XCQ80" s="29"/>
      <c r="XCR80" s="29"/>
      <c r="XCS80" s="29"/>
      <c r="XCT80" s="29"/>
      <c r="XCU80" s="29"/>
      <c r="XCV80" s="29"/>
      <c r="XCW80" s="29"/>
      <c r="XCX80" s="29"/>
      <c r="XCY80" s="29"/>
      <c r="XCZ80" s="29"/>
      <c r="XDA80" s="29"/>
      <c r="XDB80" s="29"/>
      <c r="XDC80" s="29"/>
      <c r="XDD80" s="29"/>
      <c r="XDE80" s="29"/>
      <c r="XDF80" s="29"/>
      <c r="XDG80" s="29"/>
      <c r="XDH80" s="29"/>
      <c r="XDI80" s="29"/>
      <c r="XDJ80" s="29"/>
      <c r="XDK80" s="29"/>
      <c r="XDL80" s="29"/>
      <c r="XDM80" s="29"/>
      <c r="XDN80" s="29"/>
      <c r="XDO80" s="29"/>
      <c r="XDP80" s="29"/>
      <c r="XDQ80" s="29"/>
      <c r="XDR80" s="29"/>
      <c r="XDS80" s="29"/>
      <c r="XDT80" s="29"/>
      <c r="XDU80" s="29"/>
      <c r="XDV80" s="29"/>
      <c r="XDW80" s="29"/>
      <c r="XDX80" s="29"/>
      <c r="XDY80" s="29"/>
      <c r="XDZ80" s="29"/>
      <c r="XEA80" s="29"/>
      <c r="XEB80" s="29"/>
      <c r="XEC80" s="29"/>
      <c r="XED80" s="29"/>
      <c r="XEE80" s="29"/>
      <c r="XEF80" s="29"/>
      <c r="XEG80" s="29"/>
      <c r="XEH80" s="29"/>
      <c r="XEI80" s="29"/>
      <c r="XEJ80" s="29"/>
      <c r="XEK80" s="29"/>
      <c r="XEL80" s="29"/>
      <c r="XEM80" s="29"/>
      <c r="XEN80" s="29"/>
      <c r="XEO80" s="29"/>
      <c r="XEP80" s="29"/>
      <c r="XEQ80" s="29"/>
      <c r="XER80" s="29"/>
      <c r="XES80" s="29"/>
      <c r="XET80" s="29"/>
      <c r="XEU80" s="29"/>
      <c r="XEV80" s="29"/>
      <c r="XEW80" s="29"/>
      <c r="XEX80" s="29"/>
      <c r="XEY80" s="29"/>
      <c r="XEZ80" s="29"/>
      <c r="XFA80" s="29"/>
      <c r="XFB80" s="29"/>
      <c r="XFC80" s="29"/>
    </row>
    <row r="81" spans="1:28" s="8" customFormat="1" ht="12" customHeight="1">
      <c r="A81" s="117" t="s">
        <v>129</v>
      </c>
      <c r="C81" s="83"/>
      <c r="D81" s="402" t="s">
        <v>130</v>
      </c>
      <c r="E81" s="403"/>
      <c r="F81" s="404"/>
      <c r="G81" s="410">
        <v>70</v>
      </c>
      <c r="H81" s="412" t="b">
        <f t="shared" si="0"/>
        <v>1</v>
      </c>
      <c r="I81" s="413">
        <f t="shared" si="1"/>
        <v>1</v>
      </c>
      <c r="J81" s="29"/>
      <c r="K81" s="29"/>
      <c r="L81" s="29"/>
      <c r="M81" s="310"/>
      <c r="N81" s="29"/>
      <c r="O81" s="29"/>
      <c r="P81" s="29"/>
      <c r="Q81" s="321"/>
      <c r="R81" s="29"/>
      <c r="S81" s="29"/>
      <c r="T81" s="29"/>
      <c r="U81" s="29"/>
      <c r="V81" s="29"/>
      <c r="W81" s="29"/>
      <c r="X81" s="29"/>
      <c r="Y81" s="6"/>
      <c r="Z81" s="5"/>
      <c r="AA81" s="5"/>
      <c r="AB81" s="6"/>
    </row>
    <row r="82" spans="1:28" s="8" customFormat="1" ht="12" customHeight="1" thickBot="1">
      <c r="A82" s="99"/>
      <c r="C82" s="61"/>
      <c r="D82" s="405"/>
      <c r="E82" s="406"/>
      <c r="F82" s="407"/>
      <c r="G82" s="411"/>
      <c r="H82" s="412"/>
      <c r="I82" s="413"/>
      <c r="J82" s="29"/>
      <c r="K82" s="29"/>
      <c r="L82" s="29"/>
      <c r="M82" s="310"/>
      <c r="N82" s="29"/>
      <c r="O82" s="29"/>
      <c r="P82" s="29"/>
      <c r="Q82" s="321"/>
      <c r="R82" s="29"/>
      <c r="S82" s="29"/>
      <c r="T82" s="29"/>
      <c r="U82" s="29"/>
      <c r="V82" s="29"/>
      <c r="W82" s="29"/>
      <c r="X82" s="29"/>
      <c r="Y82" s="6"/>
      <c r="Z82" s="5"/>
      <c r="AA82" s="5"/>
      <c r="AB82" s="6"/>
    </row>
    <row r="83" spans="1:28" s="8" customFormat="1" ht="5.25" customHeight="1" thickBot="1">
      <c r="A83" s="99"/>
      <c r="C83" s="61"/>
      <c r="D83" s="61"/>
      <c r="E83" s="61"/>
      <c r="F83" s="70"/>
      <c r="G83" s="85">
        <v>4</v>
      </c>
      <c r="H83" s="70"/>
      <c r="I83" s="70"/>
      <c r="J83" s="29"/>
      <c r="K83" s="29"/>
      <c r="L83" s="29"/>
      <c r="M83" s="29"/>
      <c r="N83" s="29"/>
      <c r="O83" s="29"/>
      <c r="P83" s="29"/>
      <c r="Q83" s="321"/>
      <c r="R83" s="29"/>
      <c r="S83" s="29"/>
      <c r="T83" s="29"/>
      <c r="U83" s="29"/>
      <c r="V83" s="29"/>
      <c r="W83" s="29"/>
      <c r="X83" s="29"/>
      <c r="Y83" s="6"/>
      <c r="Z83" s="5"/>
      <c r="AA83" s="5"/>
      <c r="AB83" s="6"/>
    </row>
    <row r="84" spans="1:28" s="8" customFormat="1" ht="27" customHeight="1" thickBot="1">
      <c r="A84" s="117" t="s">
        <v>131</v>
      </c>
      <c r="B84" s="399" t="s">
        <v>132</v>
      </c>
      <c r="C84" s="400"/>
      <c r="D84" s="400"/>
      <c r="E84" s="400"/>
      <c r="F84" s="401"/>
      <c r="G84" s="344">
        <v>133</v>
      </c>
      <c r="H84" s="70" t="b">
        <f t="shared" ref="H84" si="14">NOT(OR(G84="",G84="&lt;Число&gt;"))</f>
        <v>1</v>
      </c>
      <c r="I84" s="70">
        <f t="shared" ref="I84" si="15">IF(H84,1,0)</f>
        <v>1</v>
      </c>
      <c r="J84" s="29"/>
      <c r="K84" s="29"/>
      <c r="L84" s="29"/>
      <c r="M84" s="310"/>
      <c r="N84" s="29"/>
      <c r="O84" s="29"/>
      <c r="P84" s="29"/>
      <c r="Q84" s="321"/>
      <c r="R84" s="29"/>
      <c r="S84" s="29"/>
      <c r="T84" s="29"/>
      <c r="U84" s="29"/>
      <c r="V84" s="29"/>
      <c r="W84" s="29"/>
      <c r="X84" s="29"/>
      <c r="Y84" s="6"/>
      <c r="Z84" s="5"/>
      <c r="AA84" s="5"/>
      <c r="AB84" s="6"/>
    </row>
    <row r="85" spans="1:28" s="8" customFormat="1" ht="5.25" customHeight="1" thickBot="1">
      <c r="A85" s="99"/>
      <c r="C85" s="61"/>
      <c r="D85" s="61"/>
      <c r="E85" s="61"/>
      <c r="F85" s="70"/>
      <c r="G85" s="85">
        <v>4</v>
      </c>
      <c r="H85" s="70"/>
      <c r="I85" s="70"/>
      <c r="J85" s="29"/>
      <c r="K85" s="29"/>
      <c r="L85" s="29"/>
      <c r="M85" s="29"/>
      <c r="N85" s="29"/>
      <c r="O85" s="29"/>
      <c r="P85" s="29"/>
      <c r="Q85" s="321"/>
      <c r="R85" s="29"/>
      <c r="S85" s="29"/>
      <c r="T85" s="29"/>
      <c r="U85" s="29"/>
      <c r="V85" s="29"/>
      <c r="W85" s="29"/>
      <c r="X85" s="29"/>
      <c r="Y85" s="6"/>
      <c r="Z85" s="5"/>
      <c r="AA85" s="5"/>
      <c r="AB85" s="6"/>
    </row>
    <row r="86" spans="1:28" s="8" customFormat="1" ht="27" customHeight="1" thickBot="1">
      <c r="A86" s="117" t="s">
        <v>131</v>
      </c>
      <c r="B86" s="399" t="s">
        <v>133</v>
      </c>
      <c r="C86" s="400"/>
      <c r="D86" s="400"/>
      <c r="E86" s="400"/>
      <c r="F86" s="401"/>
      <c r="G86" s="344">
        <v>292</v>
      </c>
      <c r="H86" s="70" t="b">
        <f t="shared" si="0"/>
        <v>1</v>
      </c>
      <c r="I86" s="70">
        <f t="shared" si="1"/>
        <v>1</v>
      </c>
      <c r="J86" s="29"/>
      <c r="K86" s="29"/>
      <c r="L86" s="310"/>
      <c r="M86" s="310"/>
      <c r="N86" s="29"/>
      <c r="O86" s="29"/>
      <c r="P86" s="310"/>
      <c r="Q86" s="321"/>
      <c r="R86" s="29"/>
      <c r="S86" s="29"/>
      <c r="T86" s="29"/>
      <c r="U86" s="29"/>
      <c r="V86" s="29"/>
      <c r="W86" s="29"/>
      <c r="X86" s="29"/>
      <c r="Y86" s="6"/>
      <c r="Z86" s="5"/>
      <c r="AA86" s="5"/>
      <c r="AB86" s="6"/>
    </row>
    <row r="87" spans="1:28" s="8" customFormat="1" ht="5.25" customHeight="1" thickBot="1">
      <c r="A87" s="99"/>
      <c r="C87" s="425" t="s">
        <v>96</v>
      </c>
      <c r="D87" s="61"/>
      <c r="E87" s="61"/>
      <c r="F87" s="70"/>
      <c r="G87" s="70"/>
      <c r="H87" s="70"/>
      <c r="I87" s="70"/>
      <c r="J87" s="29"/>
      <c r="K87" s="29"/>
      <c r="L87" s="29"/>
      <c r="M87" s="29"/>
      <c r="N87" s="29"/>
      <c r="O87" s="29"/>
      <c r="P87" s="29"/>
      <c r="Q87" s="321"/>
      <c r="R87" s="29"/>
      <c r="S87" s="29"/>
      <c r="T87" s="29"/>
      <c r="U87" s="29"/>
      <c r="V87" s="29"/>
      <c r="W87" s="29"/>
      <c r="X87" s="29"/>
      <c r="Y87" s="6"/>
      <c r="Z87" s="5"/>
      <c r="AA87" s="5"/>
      <c r="AB87" s="6"/>
    </row>
    <row r="88" spans="1:28" s="8" customFormat="1" ht="12" customHeight="1">
      <c r="A88" s="117" t="s">
        <v>134</v>
      </c>
      <c r="C88" s="426"/>
      <c r="D88" s="402" t="s">
        <v>135</v>
      </c>
      <c r="E88" s="403"/>
      <c r="F88" s="404"/>
      <c r="G88" s="410">
        <v>198</v>
      </c>
      <c r="H88" s="412" t="b">
        <f t="shared" si="0"/>
        <v>1</v>
      </c>
      <c r="I88" s="413">
        <f t="shared" si="1"/>
        <v>1</v>
      </c>
      <c r="J88" s="29"/>
      <c r="K88" s="29"/>
      <c r="L88" s="310"/>
      <c r="M88" s="29"/>
      <c r="N88" s="29"/>
      <c r="O88" s="29"/>
      <c r="P88" s="310"/>
      <c r="Q88" s="321"/>
      <c r="R88" s="29"/>
      <c r="S88" s="29"/>
      <c r="T88" s="29"/>
      <c r="U88" s="29"/>
      <c r="V88" s="29"/>
      <c r="W88" s="29"/>
      <c r="X88" s="29"/>
      <c r="Y88" s="6"/>
      <c r="Z88" s="5"/>
      <c r="AA88" s="5"/>
      <c r="AB88" s="6"/>
    </row>
    <row r="89" spans="1:28" s="8" customFormat="1" ht="12" customHeight="1" thickBot="1">
      <c r="A89" s="99"/>
      <c r="C89" s="86"/>
      <c r="D89" s="405"/>
      <c r="E89" s="406"/>
      <c r="F89" s="407"/>
      <c r="G89" s="411"/>
      <c r="H89" s="412"/>
      <c r="I89" s="413"/>
      <c r="J89" s="29"/>
      <c r="K89" s="29"/>
      <c r="L89" s="310"/>
      <c r="M89" s="29"/>
      <c r="N89" s="29"/>
      <c r="O89" s="29"/>
      <c r="P89" s="310"/>
      <c r="Q89" s="321"/>
      <c r="R89" s="29"/>
      <c r="S89" s="29"/>
      <c r="T89" s="29"/>
      <c r="U89" s="29"/>
      <c r="V89" s="29"/>
      <c r="W89" s="29"/>
      <c r="X89" s="29"/>
      <c r="Y89" s="6"/>
      <c r="Z89" s="5"/>
      <c r="AA89" s="5"/>
      <c r="AB89" s="6"/>
    </row>
    <row r="90" spans="1:28" s="8" customFormat="1" ht="5.25" customHeight="1" thickBot="1">
      <c r="A90" s="99"/>
      <c r="C90" s="82"/>
      <c r="D90" s="61"/>
      <c r="E90" s="61"/>
      <c r="F90" s="70"/>
      <c r="G90" s="70"/>
      <c r="H90" s="70"/>
      <c r="I90" s="70"/>
      <c r="J90" s="29"/>
      <c r="K90" s="29"/>
      <c r="L90" s="29"/>
      <c r="M90" s="29"/>
      <c r="N90" s="29"/>
      <c r="O90" s="29"/>
      <c r="P90" s="29"/>
      <c r="Q90" s="321"/>
      <c r="R90" s="29"/>
      <c r="S90" s="29"/>
      <c r="T90" s="29"/>
      <c r="U90" s="29"/>
      <c r="V90" s="29"/>
      <c r="W90" s="29"/>
      <c r="X90" s="29"/>
      <c r="Y90" s="6"/>
      <c r="Z90" s="5"/>
      <c r="AA90" s="5"/>
      <c r="AB90" s="6"/>
    </row>
    <row r="91" spans="1:28" s="8" customFormat="1" ht="12" customHeight="1">
      <c r="A91" s="117" t="s">
        <v>136</v>
      </c>
      <c r="C91" s="83"/>
      <c r="D91" s="402" t="s">
        <v>137</v>
      </c>
      <c r="E91" s="403"/>
      <c r="F91" s="404"/>
      <c r="G91" s="410">
        <v>4</v>
      </c>
      <c r="H91" s="412" t="b">
        <f t="shared" si="0"/>
        <v>1</v>
      </c>
      <c r="I91" s="413">
        <f t="shared" si="1"/>
        <v>1</v>
      </c>
      <c r="J91" s="29"/>
      <c r="K91" s="29"/>
      <c r="L91" s="29"/>
      <c r="M91" s="310"/>
      <c r="N91" s="29"/>
      <c r="O91" s="29"/>
      <c r="P91" s="29"/>
      <c r="Q91" s="321"/>
      <c r="R91" s="29"/>
      <c r="S91" s="29"/>
      <c r="T91" s="29"/>
      <c r="U91" s="29"/>
      <c r="V91" s="29"/>
      <c r="W91" s="29"/>
      <c r="X91" s="29"/>
      <c r="Y91" s="6"/>
      <c r="Z91" s="5"/>
      <c r="AA91" s="5"/>
      <c r="AB91" s="6"/>
    </row>
    <row r="92" spans="1:28" s="8" customFormat="1" ht="12" customHeight="1" thickBot="1">
      <c r="A92" s="99"/>
      <c r="C92" s="364"/>
      <c r="D92" s="405"/>
      <c r="E92" s="406"/>
      <c r="F92" s="407"/>
      <c r="G92" s="411"/>
      <c r="H92" s="412"/>
      <c r="I92" s="413"/>
      <c r="J92" s="29"/>
      <c r="K92" s="29"/>
      <c r="L92" s="29"/>
      <c r="M92" s="310"/>
      <c r="N92" s="29"/>
      <c r="O92" s="29"/>
      <c r="P92" s="29"/>
      <c r="Q92" s="321"/>
      <c r="R92" s="29"/>
      <c r="S92" s="29"/>
      <c r="T92" s="29"/>
      <c r="U92" s="29"/>
      <c r="V92" s="29"/>
      <c r="W92" s="29"/>
      <c r="X92" s="29"/>
      <c r="Y92" s="6"/>
      <c r="Z92" s="5"/>
      <c r="AA92" s="5"/>
      <c r="AB92" s="6"/>
    </row>
    <row r="93" spans="1:28" s="8" customFormat="1" ht="5.25" customHeight="1" thickBot="1">
      <c r="A93" s="99"/>
      <c r="B93" s="95"/>
      <c r="C93" s="365"/>
      <c r="D93" s="61"/>
      <c r="E93" s="61"/>
      <c r="F93" s="70"/>
      <c r="G93" s="70"/>
      <c r="H93" s="70"/>
      <c r="I93" s="70"/>
      <c r="J93" s="29"/>
      <c r="K93" s="29"/>
      <c r="L93" s="29"/>
      <c r="M93" s="29"/>
      <c r="N93" s="29"/>
      <c r="O93" s="29"/>
      <c r="P93" s="29"/>
      <c r="Q93" s="321"/>
      <c r="R93" s="29"/>
      <c r="S93" s="29"/>
      <c r="T93" s="29"/>
      <c r="U93" s="29"/>
      <c r="V93" s="29"/>
      <c r="W93" s="29"/>
      <c r="X93" s="29"/>
      <c r="Y93" s="6"/>
      <c r="Z93" s="5"/>
      <c r="AA93" s="5"/>
      <c r="AB93" s="6"/>
    </row>
    <row r="94" spans="1:28" s="8" customFormat="1" ht="16.5" customHeight="1">
      <c r="A94" s="117" t="s">
        <v>136</v>
      </c>
      <c r="B94" s="427" t="s">
        <v>138</v>
      </c>
      <c r="C94" s="428"/>
      <c r="D94" s="428"/>
      <c r="E94" s="428"/>
      <c r="F94" s="428"/>
      <c r="G94" s="410">
        <v>71</v>
      </c>
      <c r="H94" s="412" t="b">
        <f t="shared" ref="H94" si="16">NOT(OR(G94="",G94="&lt;Число&gt;"))</f>
        <v>1</v>
      </c>
      <c r="I94" s="413">
        <f t="shared" ref="I94" si="17">IF(H94,1,0)</f>
        <v>1</v>
      </c>
      <c r="J94" s="29"/>
      <c r="K94" s="29"/>
      <c r="L94" s="29"/>
      <c r="M94" s="310"/>
      <c r="N94" s="29"/>
      <c r="O94" s="29"/>
      <c r="P94" s="310"/>
      <c r="Q94" s="321"/>
      <c r="R94" s="29"/>
      <c r="S94" s="29"/>
      <c r="T94" s="29"/>
      <c r="U94" s="29"/>
      <c r="V94" s="29"/>
      <c r="W94" s="29"/>
      <c r="X94" s="29"/>
      <c r="Y94" s="6"/>
      <c r="Z94" s="5"/>
      <c r="AA94" s="5"/>
      <c r="AB94" s="6"/>
    </row>
    <row r="95" spans="1:28" s="8" customFormat="1" ht="16.5" customHeight="1" thickBot="1">
      <c r="A95" s="99"/>
      <c r="B95" s="429"/>
      <c r="C95" s="430"/>
      <c r="D95" s="430"/>
      <c r="E95" s="430"/>
      <c r="F95" s="430"/>
      <c r="G95" s="411"/>
      <c r="H95" s="412"/>
      <c r="I95" s="413"/>
      <c r="J95" s="29"/>
      <c r="K95" s="29"/>
      <c r="L95" s="29"/>
      <c r="M95" s="310"/>
      <c r="N95" s="29"/>
      <c r="O95" s="29"/>
      <c r="P95" s="310"/>
      <c r="Q95" s="321"/>
      <c r="R95" s="29"/>
      <c r="S95" s="29"/>
      <c r="T95" s="29"/>
      <c r="U95" s="29"/>
      <c r="V95" s="29"/>
      <c r="W95" s="29"/>
      <c r="X95" s="29"/>
      <c r="Y95" s="6"/>
      <c r="Z95" s="5"/>
      <c r="AA95" s="5"/>
      <c r="AB95" s="6"/>
    </row>
    <row r="96" spans="1:28" s="8" customFormat="1" ht="5.25" customHeight="1" thickBot="1">
      <c r="A96" s="99"/>
      <c r="C96" s="61"/>
      <c r="D96" s="61"/>
      <c r="E96" s="61"/>
      <c r="F96" s="70"/>
      <c r="G96" s="80"/>
      <c r="H96" s="70"/>
      <c r="I96" s="70"/>
      <c r="J96" s="29"/>
      <c r="K96" s="29"/>
      <c r="L96" s="29"/>
      <c r="M96" s="29"/>
      <c r="N96" s="29"/>
      <c r="O96" s="29"/>
      <c r="P96" s="29"/>
      <c r="Q96" s="321"/>
      <c r="R96" s="29"/>
      <c r="S96" s="29"/>
      <c r="T96" s="29"/>
      <c r="U96" s="29"/>
      <c r="V96" s="29"/>
      <c r="W96" s="29"/>
      <c r="X96" s="29"/>
      <c r="Y96" s="6"/>
      <c r="Z96" s="5"/>
      <c r="AA96" s="5"/>
      <c r="AB96" s="6"/>
    </row>
    <row r="97" spans="1:35" ht="27" customHeight="1" thickBot="1">
      <c r="A97" s="117" t="s">
        <v>139</v>
      </c>
      <c r="B97" s="420" t="s">
        <v>140</v>
      </c>
      <c r="C97" s="421"/>
      <c r="D97" s="421"/>
      <c r="E97" s="421"/>
      <c r="F97" s="422"/>
      <c r="G97" s="344">
        <v>13</v>
      </c>
      <c r="H97" s="70" t="b">
        <f t="shared" si="0"/>
        <v>1</v>
      </c>
      <c r="I97" s="70">
        <f t="shared" si="1"/>
        <v>1</v>
      </c>
      <c r="J97" s="1"/>
      <c r="K97" s="2"/>
      <c r="L97" s="2"/>
      <c r="M97" s="2"/>
      <c r="N97" s="2"/>
      <c r="O97" s="2"/>
      <c r="P97" s="2"/>
      <c r="R97" s="310"/>
      <c r="S97" s="1"/>
      <c r="T97" s="1"/>
      <c r="U97" s="1"/>
      <c r="V97" s="1"/>
      <c r="W97" s="1"/>
      <c r="X97" s="1"/>
      <c r="Y97" s="1"/>
      <c r="Z97" s="2"/>
      <c r="AA97" s="2"/>
      <c r="AB97" s="2"/>
      <c r="AC97" s="2"/>
      <c r="AD97" s="2"/>
      <c r="AE97" s="2"/>
      <c r="AF97" s="2"/>
      <c r="AG97" s="2"/>
      <c r="AH97" s="3"/>
      <c r="AI97" s="2"/>
    </row>
    <row r="98" spans="1:35" s="8" customFormat="1" ht="5.25" customHeight="1" thickBot="1">
      <c r="A98" s="99"/>
      <c r="C98" s="61"/>
      <c r="D98" s="61"/>
      <c r="E98" s="61"/>
      <c r="F98" s="70"/>
      <c r="G98" s="85">
        <v>4</v>
      </c>
      <c r="H98" s="70"/>
      <c r="I98" s="70"/>
      <c r="J98" s="29"/>
      <c r="K98" s="29"/>
      <c r="L98" s="29"/>
      <c r="M98" s="29"/>
      <c r="N98" s="29"/>
      <c r="O98" s="29"/>
      <c r="P98" s="29"/>
      <c r="Q98" s="321"/>
      <c r="R98" s="29"/>
      <c r="S98" s="29"/>
      <c r="T98" s="29"/>
      <c r="U98" s="29"/>
      <c r="V98" s="29"/>
      <c r="W98" s="29"/>
      <c r="X98" s="29"/>
      <c r="Y98" s="6"/>
      <c r="Z98" s="5"/>
      <c r="AA98" s="5"/>
      <c r="AB98" s="6"/>
    </row>
    <row r="99" spans="1:35" s="8" customFormat="1" ht="27" customHeight="1" thickBot="1">
      <c r="A99" s="117" t="s">
        <v>131</v>
      </c>
      <c r="B99" s="399" t="s">
        <v>141</v>
      </c>
      <c r="C99" s="400"/>
      <c r="D99" s="400"/>
      <c r="E99" s="400"/>
      <c r="F99" s="401"/>
      <c r="G99" s="363">
        <v>269</v>
      </c>
      <c r="H99" s="70" t="b">
        <f t="shared" ref="H99" si="18">NOT(OR(G99="",G99="&lt;Число&gt;"))</f>
        <v>1</v>
      </c>
      <c r="I99" s="70"/>
      <c r="J99" s="29"/>
      <c r="K99" s="29"/>
      <c r="L99" s="29"/>
      <c r="M99" s="310"/>
      <c r="N99" s="29"/>
      <c r="O99" s="29"/>
      <c r="P99" s="29"/>
      <c r="Q99" s="321"/>
      <c r="R99" s="29"/>
      <c r="S99" s="29"/>
      <c r="T99" s="29"/>
      <c r="U99" s="29"/>
      <c r="V99" s="29"/>
      <c r="W99" s="29"/>
      <c r="X99" s="29"/>
      <c r="Y99" s="6"/>
      <c r="Z99" s="5"/>
      <c r="AA99" s="5"/>
      <c r="AB99" s="6"/>
    </row>
    <row r="100" spans="1:35" s="8" customFormat="1" ht="5.25" customHeight="1" thickBot="1">
      <c r="A100" s="99"/>
      <c r="C100" s="61"/>
      <c r="D100" s="61"/>
      <c r="E100" s="61"/>
      <c r="F100" s="70"/>
      <c r="G100" s="85">
        <v>4</v>
      </c>
      <c r="H100" s="70"/>
      <c r="I100" s="70"/>
      <c r="J100" s="29"/>
      <c r="K100" s="29"/>
      <c r="L100" s="29"/>
      <c r="M100" s="29"/>
      <c r="N100" s="29"/>
      <c r="O100" s="29"/>
      <c r="P100" s="29"/>
      <c r="Q100" s="321"/>
      <c r="R100" s="29"/>
      <c r="S100" s="29"/>
      <c r="T100" s="29"/>
      <c r="U100" s="29"/>
      <c r="V100" s="29"/>
      <c r="W100" s="29"/>
      <c r="X100" s="29"/>
      <c r="Y100" s="6"/>
      <c r="Z100" s="5"/>
      <c r="AA100" s="5"/>
      <c r="AB100" s="6"/>
    </row>
    <row r="101" spans="1:35" s="8" customFormat="1" ht="27" customHeight="1" thickBot="1">
      <c r="A101" s="117" t="s">
        <v>131</v>
      </c>
      <c r="B101" s="399" t="s">
        <v>142</v>
      </c>
      <c r="C101" s="400"/>
      <c r="D101" s="400"/>
      <c r="E101" s="400"/>
      <c r="F101" s="401"/>
      <c r="G101" s="363">
        <v>204</v>
      </c>
      <c r="H101" s="70" t="b">
        <f t="shared" ref="H101" si="19">NOT(OR(G101="",G101="&lt;Число&gt;"))</f>
        <v>1</v>
      </c>
      <c r="I101" s="70"/>
      <c r="J101" s="29"/>
      <c r="K101" s="29"/>
      <c r="L101" s="29"/>
      <c r="M101" s="310"/>
      <c r="N101" s="29"/>
      <c r="O101" s="29"/>
      <c r="P101" s="29"/>
      <c r="Q101" s="321"/>
      <c r="R101" s="29"/>
      <c r="S101" s="29"/>
      <c r="T101" s="29"/>
      <c r="U101" s="29"/>
      <c r="V101" s="29"/>
      <c r="W101" s="29"/>
      <c r="X101" s="29"/>
      <c r="Y101" s="6"/>
      <c r="Z101" s="5"/>
      <c r="AA101" s="5"/>
      <c r="AB101" s="6"/>
    </row>
    <row r="102" spans="1:35" s="8" customFormat="1" ht="5.25" customHeight="1" thickBot="1">
      <c r="A102" s="99"/>
      <c r="C102" s="61"/>
      <c r="D102" s="61"/>
      <c r="E102" s="61"/>
      <c r="F102" s="70"/>
      <c r="G102" s="85">
        <v>4</v>
      </c>
      <c r="H102" s="70"/>
      <c r="I102" s="70"/>
      <c r="J102" s="29"/>
      <c r="K102" s="29"/>
      <c r="L102" s="29"/>
      <c r="M102" s="29"/>
      <c r="N102" s="29"/>
      <c r="O102" s="29"/>
      <c r="P102" s="29"/>
      <c r="Q102" s="321"/>
      <c r="R102" s="29"/>
      <c r="S102" s="29"/>
      <c r="T102" s="29"/>
      <c r="U102" s="29"/>
      <c r="V102" s="29"/>
      <c r="W102" s="29"/>
      <c r="X102" s="29"/>
      <c r="Y102" s="6"/>
      <c r="Z102" s="5"/>
      <c r="AA102" s="5"/>
      <c r="AB102" s="6"/>
    </row>
    <row r="103" spans="1:35" s="8" customFormat="1" ht="27" customHeight="1" thickBot="1">
      <c r="A103" s="117" t="s">
        <v>131</v>
      </c>
      <c r="B103" s="399" t="s">
        <v>143</v>
      </c>
      <c r="C103" s="400"/>
      <c r="D103" s="400"/>
      <c r="E103" s="400"/>
      <c r="F103" s="401"/>
      <c r="G103" s="363">
        <v>80</v>
      </c>
      <c r="H103" s="70" t="b">
        <f t="shared" ref="H103" si="20">NOT(OR(G103="",G103="&lt;Число&gt;"))</f>
        <v>1</v>
      </c>
      <c r="I103" s="70"/>
      <c r="J103" s="29"/>
      <c r="K103" s="29"/>
      <c r="L103" s="29"/>
      <c r="M103" s="310"/>
      <c r="N103" s="29"/>
      <c r="O103" s="29"/>
      <c r="P103" s="29"/>
      <c r="Q103" s="321"/>
      <c r="R103" s="29"/>
      <c r="S103" s="29"/>
      <c r="T103" s="29"/>
      <c r="U103" s="29"/>
      <c r="V103" s="29"/>
      <c r="W103" s="29"/>
      <c r="X103" s="29"/>
      <c r="Y103" s="6"/>
      <c r="Z103" s="5"/>
      <c r="AA103" s="5"/>
      <c r="AB103" s="6"/>
    </row>
    <row r="104" spans="1:35" s="8" customFormat="1" ht="5.25" customHeight="1" thickBot="1">
      <c r="A104" s="99"/>
      <c r="C104" s="61"/>
      <c r="D104" s="61"/>
      <c r="E104" s="61"/>
      <c r="F104" s="70"/>
      <c r="G104" s="85">
        <v>4</v>
      </c>
      <c r="H104" s="70"/>
      <c r="I104" s="70"/>
      <c r="J104" s="29"/>
      <c r="K104" s="29"/>
      <c r="L104" s="29"/>
      <c r="M104" s="29"/>
      <c r="N104" s="29"/>
      <c r="O104" s="29"/>
      <c r="P104" s="29"/>
      <c r="Q104" s="321"/>
      <c r="R104" s="29"/>
      <c r="S104" s="29"/>
      <c r="T104" s="29"/>
      <c r="U104" s="29"/>
      <c r="V104" s="29"/>
      <c r="W104" s="29"/>
      <c r="X104" s="29"/>
      <c r="Y104" s="6"/>
      <c r="Z104" s="5"/>
      <c r="AA104" s="5"/>
      <c r="AB104" s="6"/>
    </row>
    <row r="105" spans="1:35" s="8" customFormat="1" ht="27" customHeight="1" thickBot="1">
      <c r="A105" s="117" t="s">
        <v>131</v>
      </c>
      <c r="B105" s="399" t="s">
        <v>144</v>
      </c>
      <c r="C105" s="400"/>
      <c r="D105" s="400"/>
      <c r="E105" s="400"/>
      <c r="F105" s="401"/>
      <c r="G105" s="363">
        <v>10</v>
      </c>
      <c r="H105" s="70" t="b">
        <f t="shared" ref="H105" si="21">NOT(OR(G105="",G105="&lt;Число&gt;"))</f>
        <v>1</v>
      </c>
      <c r="I105" s="70"/>
      <c r="J105" s="29"/>
      <c r="K105" s="29"/>
      <c r="L105" s="29"/>
      <c r="M105" s="310"/>
      <c r="N105" s="29"/>
      <c r="O105" s="29"/>
      <c r="P105" s="29"/>
      <c r="Q105" s="321"/>
      <c r="R105" s="29"/>
      <c r="S105" s="29"/>
      <c r="T105" s="29"/>
      <c r="U105" s="29"/>
      <c r="V105" s="29"/>
      <c r="W105" s="29"/>
      <c r="X105" s="29"/>
      <c r="Y105" s="6"/>
      <c r="Z105" s="5"/>
      <c r="AA105" s="5"/>
      <c r="AB105" s="6"/>
    </row>
  </sheetData>
  <sheetProtection sheet="1" objects="1" scenarios="1"/>
  <mergeCells count="126">
    <mergeCell ref="B94:F95"/>
    <mergeCell ref="B101:F101"/>
    <mergeCell ref="B103:F103"/>
    <mergeCell ref="G94:G95"/>
    <mergeCell ref="H94:H95"/>
    <mergeCell ref="I94:I95"/>
    <mergeCell ref="F5:G5"/>
    <mergeCell ref="F6:G6"/>
    <mergeCell ref="F7:G7"/>
    <mergeCell ref="B19:F19"/>
    <mergeCell ref="D21:F22"/>
    <mergeCell ref="G21:G22"/>
    <mergeCell ref="C20:C21"/>
    <mergeCell ref="B12:F12"/>
    <mergeCell ref="G14:G15"/>
    <mergeCell ref="D14:F15"/>
    <mergeCell ref="B17:F17"/>
    <mergeCell ref="C13:C14"/>
    <mergeCell ref="F8:G8"/>
    <mergeCell ref="F9:G9"/>
    <mergeCell ref="H14:H15"/>
    <mergeCell ref="I14:I15"/>
    <mergeCell ref="H21:H22"/>
    <mergeCell ref="I21:I22"/>
    <mergeCell ref="D24:F25"/>
    <mergeCell ref="E26:E27"/>
    <mergeCell ref="F27:F28"/>
    <mergeCell ref="G27:G28"/>
    <mergeCell ref="G24:G25"/>
    <mergeCell ref="H24:H25"/>
    <mergeCell ref="I24:I25"/>
    <mergeCell ref="H30:H31"/>
    <mergeCell ref="I30:I31"/>
    <mergeCell ref="H27:H28"/>
    <mergeCell ref="I27:I28"/>
    <mergeCell ref="D30:F31"/>
    <mergeCell ref="G30:G31"/>
    <mergeCell ref="F33:F34"/>
    <mergeCell ref="E32:E33"/>
    <mergeCell ref="G33:G34"/>
    <mergeCell ref="G36:G37"/>
    <mergeCell ref="H36:H37"/>
    <mergeCell ref="I36:I37"/>
    <mergeCell ref="E44:E45"/>
    <mergeCell ref="E38:E39"/>
    <mergeCell ref="D36:F37"/>
    <mergeCell ref="H33:H34"/>
    <mergeCell ref="I33:I34"/>
    <mergeCell ref="I39:I40"/>
    <mergeCell ref="F39:F40"/>
    <mergeCell ref="G39:G40"/>
    <mergeCell ref="D42:F43"/>
    <mergeCell ref="G42:G43"/>
    <mergeCell ref="H42:H43"/>
    <mergeCell ref="I42:I43"/>
    <mergeCell ref="F45:F46"/>
    <mergeCell ref="G45:G46"/>
    <mergeCell ref="H45:H46"/>
    <mergeCell ref="I45:I46"/>
    <mergeCell ref="D48:F49"/>
    <mergeCell ref="G48:G49"/>
    <mergeCell ref="H48:H49"/>
    <mergeCell ref="I48:I49"/>
    <mergeCell ref="F51:F52"/>
    <mergeCell ref="G51:G52"/>
    <mergeCell ref="H51:H52"/>
    <mergeCell ref="I51:I52"/>
    <mergeCell ref="E50:E51"/>
    <mergeCell ref="B97:F97"/>
    <mergeCell ref="B3:G3"/>
    <mergeCell ref="D91:F92"/>
    <mergeCell ref="G91:G92"/>
    <mergeCell ref="H91:H92"/>
    <mergeCell ref="I91:I92"/>
    <mergeCell ref="D88:F89"/>
    <mergeCell ref="G88:G89"/>
    <mergeCell ref="H88:H89"/>
    <mergeCell ref="I88:I89"/>
    <mergeCell ref="C87:C88"/>
    <mergeCell ref="D81:F82"/>
    <mergeCell ref="G81:G82"/>
    <mergeCell ref="H81:H82"/>
    <mergeCell ref="I81:I82"/>
    <mergeCell ref="B86:F86"/>
    <mergeCell ref="F75:F76"/>
    <mergeCell ref="G75:G76"/>
    <mergeCell ref="H75:H76"/>
    <mergeCell ref="I75:I76"/>
    <mergeCell ref="G60:G61"/>
    <mergeCell ref="H60:H61"/>
    <mergeCell ref="I60:I61"/>
    <mergeCell ref="H39:H40"/>
    <mergeCell ref="I63:I64"/>
    <mergeCell ref="G72:G73"/>
    <mergeCell ref="H72:H73"/>
    <mergeCell ref="I72:I73"/>
    <mergeCell ref="D69:F70"/>
    <mergeCell ref="G69:G70"/>
    <mergeCell ref="H69:H70"/>
    <mergeCell ref="I69:I70"/>
    <mergeCell ref="E71:E72"/>
    <mergeCell ref="F72:F73"/>
    <mergeCell ref="B99:F99"/>
    <mergeCell ref="B105:F105"/>
    <mergeCell ref="D57:F58"/>
    <mergeCell ref="F54:F55"/>
    <mergeCell ref="G54:G55"/>
    <mergeCell ref="H54:H55"/>
    <mergeCell ref="I54:I55"/>
    <mergeCell ref="F66:F67"/>
    <mergeCell ref="G66:G67"/>
    <mergeCell ref="H66:H67"/>
    <mergeCell ref="I66:I67"/>
    <mergeCell ref="E59:E60"/>
    <mergeCell ref="G57:G58"/>
    <mergeCell ref="H57:H58"/>
    <mergeCell ref="I57:I58"/>
    <mergeCell ref="F60:F61"/>
    <mergeCell ref="F78:F79"/>
    <mergeCell ref="G78:G79"/>
    <mergeCell ref="H78:H79"/>
    <mergeCell ref="I78:I79"/>
    <mergeCell ref="B84:F84"/>
    <mergeCell ref="F63:F64"/>
    <mergeCell ref="G63:G64"/>
    <mergeCell ref="H63:H64"/>
  </mergeCells>
  <conditionalFormatting sqref="G12 G17 G19">
    <cfRule type="cellIs" dxfId="805" priority="237" operator="equal">
      <formula>""</formula>
    </cfRule>
    <cfRule type="cellIs" dxfId="804" priority="238" operator="equal">
      <formula>"&lt;Число&gt;"</formula>
    </cfRule>
  </conditionalFormatting>
  <conditionalFormatting sqref="F5">
    <cfRule type="cellIs" dxfId="803" priority="177" operator="equal">
      <formula>""</formula>
    </cfRule>
    <cfRule type="cellIs" dxfId="802" priority="178" operator="equal">
      <formula>"&lt;Фамилия&gt;"</formula>
    </cfRule>
  </conditionalFormatting>
  <conditionalFormatting sqref="F6">
    <cfRule type="cellIs" dxfId="801" priority="175" operator="equal">
      <formula>""</formula>
    </cfRule>
    <cfRule type="cellIs" dxfId="800" priority="176" operator="equal">
      <formula>"&lt;Имя&gt;"</formula>
    </cfRule>
  </conditionalFormatting>
  <conditionalFormatting sqref="F8">
    <cfRule type="cellIs" dxfId="799" priority="173" operator="equal">
      <formula>""</formula>
    </cfRule>
    <cfRule type="cellIs" dxfId="798" priority="174" operator="equal">
      <formula>"&lt;тел. мобильный&gt;"</formula>
    </cfRule>
  </conditionalFormatting>
  <conditionalFormatting sqref="F9">
    <cfRule type="cellIs" dxfId="797" priority="171" operator="equal">
      <formula>""</formula>
    </cfRule>
    <cfRule type="cellIs" dxfId="796" priority="172" operator="equal">
      <formula>"&lt;Е-почта&gt;"</formula>
    </cfRule>
  </conditionalFormatting>
  <conditionalFormatting sqref="F7">
    <cfRule type="cellIs" dxfId="795" priority="169" operator="equal">
      <formula>""</formula>
    </cfRule>
    <cfRule type="cellIs" dxfId="794" priority="170" operator="equal">
      <formula>"&lt;Отчество&gt;"</formula>
    </cfRule>
  </conditionalFormatting>
  <conditionalFormatting sqref="G21">
    <cfRule type="cellIs" dxfId="793" priority="123" operator="equal">
      <formula>""</formula>
    </cfRule>
    <cfRule type="cellIs" dxfId="792" priority="124" operator="equal">
      <formula>"&lt;Число&gt;"</formula>
    </cfRule>
  </conditionalFormatting>
  <conditionalFormatting sqref="G57">
    <cfRule type="cellIs" dxfId="791" priority="145" operator="equal">
      <formula>""</formula>
    </cfRule>
    <cfRule type="cellIs" dxfId="790" priority="146" operator="equal">
      <formula>"&lt;Число&gt;"</formula>
    </cfRule>
  </conditionalFormatting>
  <conditionalFormatting sqref="G48">
    <cfRule type="cellIs" dxfId="789" priority="139" operator="equal">
      <formula>""</formula>
    </cfRule>
    <cfRule type="cellIs" dxfId="788" priority="140" operator="equal">
      <formula>"&lt;Число&gt;"</formula>
    </cfRule>
  </conditionalFormatting>
  <conditionalFormatting sqref="G42">
    <cfRule type="cellIs" dxfId="787" priority="135" operator="equal">
      <formula>""</formula>
    </cfRule>
    <cfRule type="cellIs" dxfId="786" priority="136" operator="equal">
      <formula>"&lt;Число&gt;"</formula>
    </cfRule>
  </conditionalFormatting>
  <conditionalFormatting sqref="G97">
    <cfRule type="cellIs" dxfId="785" priority="101" operator="equal">
      <formula>""</formula>
    </cfRule>
    <cfRule type="cellIs" dxfId="784" priority="102" operator="equal">
      <formula>"&lt;Число&gt;"</formula>
    </cfRule>
  </conditionalFormatting>
  <conditionalFormatting sqref="G36">
    <cfRule type="cellIs" dxfId="783" priority="131" operator="equal">
      <formula>""</formula>
    </cfRule>
    <cfRule type="cellIs" dxfId="782" priority="132" operator="equal">
      <formula>"&lt;Число&gt;"</formula>
    </cfRule>
  </conditionalFormatting>
  <conditionalFormatting sqref="G30">
    <cfRule type="cellIs" dxfId="781" priority="127" operator="equal">
      <formula>""</formula>
    </cfRule>
    <cfRule type="cellIs" dxfId="780" priority="128" operator="equal">
      <formula>"&lt;Число&gt;"</formula>
    </cfRule>
  </conditionalFormatting>
  <conditionalFormatting sqref="G24">
    <cfRule type="cellIs" dxfId="779" priority="125" operator="equal">
      <formula>""</formula>
    </cfRule>
    <cfRule type="cellIs" dxfId="778" priority="126" operator="equal">
      <formula>"&lt;Число&gt;"</formula>
    </cfRule>
  </conditionalFormatting>
  <conditionalFormatting sqref="G69">
    <cfRule type="cellIs" dxfId="777" priority="119" operator="equal">
      <formula>""</formula>
    </cfRule>
    <cfRule type="cellIs" dxfId="776" priority="120" operator="equal">
      <formula>"&lt;Число&gt;"</formula>
    </cfRule>
  </conditionalFormatting>
  <conditionalFormatting sqref="G33">
    <cfRule type="cellIs" dxfId="775" priority="91" operator="equal">
      <formula>""</formula>
    </cfRule>
    <cfRule type="cellIs" dxfId="774" priority="92" operator="equal">
      <formula>"&lt;Число&gt;"</formula>
    </cfRule>
  </conditionalFormatting>
  <conditionalFormatting sqref="G39">
    <cfRule type="cellIs" dxfId="773" priority="89" operator="equal">
      <formula>""</formula>
    </cfRule>
    <cfRule type="cellIs" dxfId="772" priority="90" operator="equal">
      <formula>"&lt;Число&gt;"</formula>
    </cfRule>
  </conditionalFormatting>
  <conditionalFormatting sqref="G86">
    <cfRule type="cellIs" dxfId="771" priority="103" operator="equal">
      <formula>""</formula>
    </cfRule>
    <cfRule type="cellIs" dxfId="770" priority="104" operator="equal">
      <formula>"&lt;Число&gt;"</formula>
    </cfRule>
  </conditionalFormatting>
  <conditionalFormatting sqref="G45">
    <cfRule type="cellIs" dxfId="769" priority="87" operator="equal">
      <formula>""</formula>
    </cfRule>
    <cfRule type="cellIs" dxfId="768" priority="88" operator="equal">
      <formula>"&lt;Число&gt;"</formula>
    </cfRule>
  </conditionalFormatting>
  <conditionalFormatting sqref="G51">
    <cfRule type="cellIs" dxfId="767" priority="85" operator="equal">
      <formula>""</formula>
    </cfRule>
    <cfRule type="cellIs" dxfId="766" priority="86" operator="equal">
      <formula>"&lt;Число&gt;"</formula>
    </cfRule>
  </conditionalFormatting>
  <conditionalFormatting sqref="G60">
    <cfRule type="cellIs" dxfId="765" priority="81" operator="equal">
      <formula>""</formula>
    </cfRule>
    <cfRule type="cellIs" dxfId="764" priority="82" operator="equal">
      <formula>"&lt;Число&gt;"</formula>
    </cfRule>
  </conditionalFormatting>
  <conditionalFormatting sqref="G72">
    <cfRule type="cellIs" dxfId="763" priority="79" operator="equal">
      <formula>""</formula>
    </cfRule>
    <cfRule type="cellIs" dxfId="762" priority="80" operator="equal">
      <formula>"&lt;Число&gt;"</formula>
    </cfRule>
  </conditionalFormatting>
  <conditionalFormatting sqref="G81">
    <cfRule type="cellIs" dxfId="761" priority="69" operator="equal">
      <formula>""</formula>
    </cfRule>
    <cfRule type="cellIs" dxfId="760" priority="70" operator="equal">
      <formula>"&lt;Число&gt;"</formula>
    </cfRule>
  </conditionalFormatting>
  <conditionalFormatting sqref="G14">
    <cfRule type="cellIs" dxfId="759" priority="65" operator="equal">
      <formula>""</formula>
    </cfRule>
    <cfRule type="cellIs" dxfId="758" priority="66" operator="equal">
      <formula>"&lt;Число&gt;"</formula>
    </cfRule>
  </conditionalFormatting>
  <conditionalFormatting sqref="G91">
    <cfRule type="cellIs" dxfId="757" priority="63" operator="equal">
      <formula>""</formula>
    </cfRule>
    <cfRule type="cellIs" dxfId="756" priority="64" operator="equal">
      <formula>"&lt;Число&gt;"</formula>
    </cfRule>
  </conditionalFormatting>
  <conditionalFormatting sqref="G88">
    <cfRule type="cellIs" dxfId="755" priority="59" operator="equal">
      <formula>""</formula>
    </cfRule>
    <cfRule type="cellIs" dxfId="754" priority="60" operator="equal">
      <formula>"&lt;Число&gt;"</formula>
    </cfRule>
  </conditionalFormatting>
  <conditionalFormatting sqref="G54">
    <cfRule type="cellIs" dxfId="753" priority="41" operator="equal">
      <formula>""</formula>
    </cfRule>
    <cfRule type="cellIs" dxfId="752" priority="42" operator="equal">
      <formula>"&lt;Число&gt;"</formula>
    </cfRule>
  </conditionalFormatting>
  <conditionalFormatting sqref="G66">
    <cfRule type="cellIs" dxfId="751" priority="39" operator="equal">
      <formula>""</formula>
    </cfRule>
    <cfRule type="cellIs" dxfId="750" priority="40" operator="equal">
      <formula>"&lt;Число&gt;"</formula>
    </cfRule>
  </conditionalFormatting>
  <conditionalFormatting sqref="G78">
    <cfRule type="cellIs" dxfId="749" priority="37" operator="equal">
      <formula>""</formula>
    </cfRule>
    <cfRule type="cellIs" dxfId="748" priority="38" operator="equal">
      <formula>"&lt;Число&gt;"</formula>
    </cfRule>
  </conditionalFormatting>
  <conditionalFormatting sqref="G63">
    <cfRule type="cellIs" dxfId="747" priority="23" operator="equal">
      <formula>""</formula>
    </cfRule>
    <cfRule type="cellIs" dxfId="746" priority="24" operator="equal">
      <formula>"&lt;Число&gt;"</formula>
    </cfRule>
  </conditionalFormatting>
  <conditionalFormatting sqref="G75">
    <cfRule type="cellIs" dxfId="745" priority="21" operator="equal">
      <formula>""</formula>
    </cfRule>
    <cfRule type="cellIs" dxfId="744" priority="22" operator="equal">
      <formula>"&lt;Число&gt;"</formula>
    </cfRule>
  </conditionalFormatting>
  <conditionalFormatting sqref="G27">
    <cfRule type="cellIs" dxfId="743" priority="17" operator="equal">
      <formula>""</formula>
    </cfRule>
    <cfRule type="cellIs" dxfId="742" priority="18" operator="equal">
      <formula>"&lt;Число&gt;"</formula>
    </cfRule>
  </conditionalFormatting>
  <conditionalFormatting sqref="G84">
    <cfRule type="cellIs" dxfId="741" priority="13" operator="equal">
      <formula>""</formula>
    </cfRule>
    <cfRule type="cellIs" dxfId="740" priority="14" operator="equal">
      <formula>"&lt;Число&gt;"</formula>
    </cfRule>
  </conditionalFormatting>
  <conditionalFormatting sqref="G94">
    <cfRule type="cellIs" dxfId="739" priority="9" operator="equal">
      <formula>""</formula>
    </cfRule>
    <cfRule type="cellIs" dxfId="738" priority="10" operator="equal">
      <formula>"&lt;Число&gt;"</formula>
    </cfRule>
  </conditionalFormatting>
  <conditionalFormatting sqref="G101">
    <cfRule type="cellIs" dxfId="737" priority="7" operator="equal">
      <formula>""</formula>
    </cfRule>
    <cfRule type="cellIs" dxfId="736" priority="8" operator="equal">
      <formula>"&lt;Число&gt;"</formula>
    </cfRule>
  </conditionalFormatting>
  <conditionalFormatting sqref="G103">
    <cfRule type="cellIs" dxfId="735" priority="5" operator="equal">
      <formula>""</formula>
    </cfRule>
    <cfRule type="cellIs" dxfId="734" priority="6" operator="equal">
      <formula>"&lt;Число&gt;"</formula>
    </cfRule>
  </conditionalFormatting>
  <conditionalFormatting sqref="G99">
    <cfRule type="cellIs" dxfId="733" priority="3" operator="equal">
      <formula>""</formula>
    </cfRule>
    <cfRule type="cellIs" dxfId="732" priority="4" operator="equal">
      <formula>"&lt;Число&gt;"</formula>
    </cfRule>
  </conditionalFormatting>
  <conditionalFormatting sqref="G105">
    <cfRule type="cellIs" dxfId="731" priority="1" operator="equal">
      <formula>""</formula>
    </cfRule>
    <cfRule type="cellIs" dxfId="730" priority="2" operator="equal">
      <formula>"&lt;Число&gt;"</formula>
    </cfRule>
  </conditionalFormatting>
  <dataValidations count="3">
    <dataValidation type="whole" operator="greaterThan" allowBlank="1" showInputMessage="1" showErrorMessage="1" prompt="Введите здесь целое число" sqref="G36 G17 G105 G21 G24 G86 G42 G48 G57 G30 G69:G70 G19 G12 G84 G101 G103 G99 G97">
      <formula1>0</formula1>
    </dataValidation>
    <dataValidation type="textLength" operator="greaterThan" allowBlank="1" showInputMessage="1" showErrorMessage="1" sqref="F5:G9">
      <formula1>2</formula1>
    </dataValidation>
    <dataValidation type="whole" operator="greaterThanOrEqual" allowBlank="1" showInputMessage="1" showErrorMessage="1" prompt="Введите здесь целое число" sqref="G33:G34 G39:G40 G45:G46 G51:G52 G60:G61 G72:G73 G27:G28 G14:G15 G91:G92 G88:G89 G54:G55 G66:G67 G78:G79 G63:G64 G75:G76 G81:G82 G94:G95">
      <formula1>0</formula1>
    </dataValidation>
  </dataValidation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sheetPr codeName="Лист3">
    <tabColor rgb="FFFFFF00"/>
  </sheetPr>
  <dimension ref="A1:AC439"/>
  <sheetViews>
    <sheetView showGridLines="0" showRowColHeaders="0" zoomScale="60" zoomScaleNormal="60" workbookViewId="0">
      <pane xSplit="19" ySplit="3" topLeftCell="T68" activePane="bottomRight" state="frozen"/>
      <selection pane="topRight" activeCell="D76" sqref="D76:F77"/>
      <selection pane="bottomLeft" activeCell="D76" sqref="D76:F77"/>
      <selection pane="bottomRight" activeCell="Q74" sqref="Q74:Q75"/>
    </sheetView>
  </sheetViews>
  <sheetFormatPr defaultColWidth="9.109375" defaultRowHeight="15.6"/>
  <cols>
    <col min="1" max="1" width="0.44140625" style="325" customWidth="1"/>
    <col min="2" max="6" width="1.88671875" style="1" customWidth="1"/>
    <col min="7" max="7" width="1.88671875" style="1" hidden="1" customWidth="1"/>
    <col min="8" max="8" width="1.88671875" style="42" customWidth="1"/>
    <col min="9" max="10" width="1.88671875" style="1" customWidth="1"/>
    <col min="11" max="11" width="25.33203125" style="2" customWidth="1"/>
    <col min="12" max="12" width="20.6640625" style="2" customWidth="1"/>
    <col min="13" max="13" width="1.6640625" style="2" customWidth="1"/>
    <col min="14" max="15" width="14" style="1" customWidth="1"/>
    <col min="16" max="16" width="1.44140625" style="1" customWidth="1"/>
    <col min="17" max="17" width="12.33203125" style="1" customWidth="1"/>
    <col min="18" max="18" width="31.6640625" style="1" customWidth="1"/>
    <col min="19" max="19" width="31.6640625" style="2" customWidth="1"/>
    <col min="20" max="21" width="17.109375" style="2" customWidth="1"/>
    <col min="22" max="22" width="2.44140625" style="2" customWidth="1"/>
    <col min="23" max="23" width="18.33203125" style="2" customWidth="1"/>
    <col min="24" max="24" width="21" style="2" customWidth="1"/>
    <col min="25" max="25" width="13" style="2" customWidth="1"/>
    <col min="26" max="26" width="15.109375" style="2" customWidth="1"/>
    <col min="27" max="27" width="12.5546875" style="2" customWidth="1"/>
    <col min="28" max="28" width="15" style="3" customWidth="1"/>
    <col min="29" max="29" width="9.109375" style="2"/>
    <col min="30" max="16384" width="9.109375" style="4"/>
  </cols>
  <sheetData>
    <row r="1" spans="1:29" s="69" customFormat="1" ht="23.4">
      <c r="A1" s="326"/>
      <c r="B1" s="72" t="str">
        <f>Справочник!B1</f>
        <v>Эвенкийский МР</v>
      </c>
      <c r="C1" s="65"/>
      <c r="D1" s="65"/>
      <c r="E1" s="65"/>
      <c r="F1" s="65"/>
      <c r="G1" s="65"/>
      <c r="H1" s="66"/>
      <c r="I1" s="65"/>
      <c r="J1" s="65"/>
      <c r="K1" s="67"/>
      <c r="L1" s="67"/>
      <c r="M1" s="67"/>
      <c r="N1" s="65"/>
      <c r="O1" s="65"/>
      <c r="P1" s="65"/>
      <c r="Q1" s="65"/>
      <c r="R1" s="65"/>
      <c r="S1" s="67"/>
      <c r="T1" s="67"/>
      <c r="U1" s="67"/>
      <c r="V1" s="67"/>
      <c r="W1" s="67"/>
      <c r="X1" s="67"/>
      <c r="Y1" s="67"/>
      <c r="Z1" s="67"/>
      <c r="AA1" s="67"/>
      <c r="AB1" s="68"/>
      <c r="AC1" s="67"/>
    </row>
    <row r="2" spans="1:29" ht="7.5" customHeight="1"/>
    <row r="3" spans="1:29" s="8" customFormat="1" ht="27.75" customHeight="1">
      <c r="A3" s="325" t="s">
        <v>145</v>
      </c>
      <c r="B3" s="505" t="s">
        <v>7</v>
      </c>
      <c r="C3" s="506"/>
      <c r="D3" s="506"/>
      <c r="E3" s="506"/>
      <c r="F3" s="506"/>
      <c r="G3" s="506"/>
      <c r="H3" s="506"/>
      <c r="I3" s="506"/>
      <c r="J3" s="506"/>
      <c r="K3" s="506"/>
      <c r="L3" s="506"/>
      <c r="M3" s="506"/>
      <c r="N3" s="506"/>
      <c r="O3" s="506"/>
      <c r="P3" s="506"/>
      <c r="Q3" s="506"/>
      <c r="R3" s="507"/>
      <c r="S3" s="6"/>
      <c r="T3" s="6"/>
      <c r="U3" s="6"/>
      <c r="V3" s="6"/>
      <c r="W3" s="6"/>
      <c r="X3" s="6"/>
      <c r="Y3" s="6"/>
      <c r="Z3" s="6"/>
      <c r="AA3" s="6"/>
      <c r="AB3" s="7"/>
      <c r="AC3" s="6"/>
    </row>
    <row r="4" spans="1:29" s="8" customFormat="1" ht="11.25" customHeight="1">
      <c r="A4" s="325"/>
      <c r="B4" s="11"/>
      <c r="C4" s="12"/>
      <c r="D4" s="5"/>
      <c r="E4" s="5"/>
      <c r="F4" s="5"/>
      <c r="G4" s="5"/>
      <c r="H4" s="35"/>
      <c r="I4" s="5"/>
      <c r="J4" s="5"/>
      <c r="K4" s="6"/>
      <c r="L4" s="6"/>
      <c r="M4" s="6"/>
      <c r="N4" s="5"/>
      <c r="O4" s="18"/>
      <c r="P4" s="18"/>
      <c r="Q4" s="18"/>
      <c r="R4" s="5"/>
      <c r="S4" s="6"/>
      <c r="T4" s="6"/>
      <c r="U4" s="6"/>
      <c r="V4" s="6"/>
      <c r="W4" s="6"/>
      <c r="X4" s="6"/>
      <c r="Y4" s="6"/>
      <c r="Z4" s="6"/>
      <c r="AA4" s="6"/>
      <c r="AB4" s="7"/>
      <c r="AC4" s="6"/>
    </row>
    <row r="5" spans="1:29" ht="18" customHeight="1">
      <c r="A5" s="325" t="s">
        <v>146</v>
      </c>
      <c r="B5" s="9"/>
      <c r="C5" s="23"/>
      <c r="D5" s="520" t="s">
        <v>9</v>
      </c>
      <c r="E5" s="521"/>
      <c r="F5" s="521"/>
      <c r="G5" s="521"/>
      <c r="H5" s="521"/>
      <c r="I5" s="521"/>
      <c r="J5" s="521"/>
      <c r="K5" s="521"/>
      <c r="L5" s="521"/>
      <c r="M5" s="521"/>
      <c r="N5" s="521"/>
      <c r="O5" s="521"/>
      <c r="P5" s="521"/>
      <c r="Q5" s="521"/>
      <c r="R5" s="522"/>
      <c r="S5" s="10"/>
      <c r="T5" s="10"/>
      <c r="U5" s="10"/>
    </row>
    <row r="6" spans="1:29" s="8" customFormat="1" ht="18" customHeight="1">
      <c r="A6" s="325"/>
      <c r="B6" s="9"/>
      <c r="C6" s="24"/>
      <c r="D6" s="523"/>
      <c r="E6" s="524"/>
      <c r="F6" s="524"/>
      <c r="G6" s="524"/>
      <c r="H6" s="524"/>
      <c r="I6" s="524"/>
      <c r="J6" s="524"/>
      <c r="K6" s="524"/>
      <c r="L6" s="524"/>
      <c r="M6" s="524"/>
      <c r="N6" s="524"/>
      <c r="O6" s="524"/>
      <c r="P6" s="524"/>
      <c r="Q6" s="524"/>
      <c r="R6" s="525"/>
      <c r="S6" s="10"/>
      <c r="T6" s="10"/>
      <c r="U6" s="10"/>
      <c r="V6" s="6"/>
      <c r="W6" s="6"/>
      <c r="X6" s="6"/>
      <c r="Y6" s="6"/>
      <c r="Z6" s="6"/>
      <c r="AA6" s="6"/>
      <c r="AB6" s="7"/>
      <c r="AC6" s="6"/>
    </row>
    <row r="7" spans="1:29" s="8" customFormat="1" ht="11.25" hidden="1" customHeight="1">
      <c r="A7" s="325"/>
      <c r="B7" s="9"/>
      <c r="C7" s="12"/>
      <c r="D7" s="13"/>
      <c r="E7" s="14"/>
      <c r="F7" s="1"/>
      <c r="G7" s="1"/>
      <c r="H7" s="35"/>
      <c r="I7" s="5"/>
      <c r="J7" s="5"/>
      <c r="K7" s="6"/>
      <c r="L7" s="6"/>
      <c r="M7" s="6"/>
      <c r="N7" s="5"/>
      <c r="O7" s="5"/>
      <c r="P7" s="5"/>
      <c r="Q7" s="5"/>
      <c r="R7" s="5"/>
      <c r="S7" s="5"/>
      <c r="T7" s="5"/>
      <c r="U7" s="5"/>
      <c r="V7" s="6"/>
      <c r="W7" s="6"/>
      <c r="X7" s="6"/>
      <c r="Y7" s="6"/>
      <c r="Z7" s="6"/>
      <c r="AA7" s="6"/>
      <c r="AB7" s="7"/>
      <c r="AC7" s="6"/>
    </row>
    <row r="8" spans="1:29" ht="14.25" customHeight="1">
      <c r="B8" s="9"/>
      <c r="C8" s="15"/>
      <c r="D8" s="13"/>
      <c r="E8" s="103"/>
      <c r="F8" s="508" t="s">
        <v>11</v>
      </c>
      <c r="G8" s="509"/>
      <c r="H8" s="509"/>
      <c r="I8" s="509"/>
      <c r="J8" s="509"/>
      <c r="K8" s="509"/>
      <c r="L8" s="509"/>
      <c r="M8" s="509"/>
      <c r="N8" s="509"/>
      <c r="O8" s="509"/>
      <c r="P8" s="509"/>
      <c r="Q8" s="509"/>
      <c r="R8" s="510"/>
      <c r="V8" s="3"/>
      <c r="X8" s="4"/>
      <c r="Y8" s="4"/>
      <c r="Z8" s="4"/>
      <c r="AA8" s="4"/>
      <c r="AB8" s="4"/>
      <c r="AC8" s="4"/>
    </row>
    <row r="9" spans="1:29" ht="14.25" customHeight="1">
      <c r="B9" s="9"/>
      <c r="C9" s="15"/>
      <c r="D9" s="13"/>
      <c r="E9" s="103"/>
      <c r="F9" s="511"/>
      <c r="G9" s="512"/>
      <c r="H9" s="512"/>
      <c r="I9" s="512"/>
      <c r="J9" s="512"/>
      <c r="K9" s="512"/>
      <c r="L9" s="512"/>
      <c r="M9" s="512"/>
      <c r="N9" s="512"/>
      <c r="O9" s="512"/>
      <c r="P9" s="512"/>
      <c r="Q9" s="512"/>
      <c r="R9" s="513"/>
      <c r="V9" s="3"/>
      <c r="X9" s="4"/>
      <c r="Y9" s="4"/>
      <c r="Z9" s="4"/>
      <c r="AA9" s="4"/>
      <c r="AB9" s="4"/>
      <c r="AC9" s="4"/>
    </row>
    <row r="10" spans="1:29" ht="11.25" customHeight="1">
      <c r="B10" s="9"/>
      <c r="C10" s="15"/>
      <c r="D10" s="13"/>
      <c r="E10" s="14"/>
      <c r="F10" s="22"/>
      <c r="G10" s="22"/>
      <c r="H10" s="20"/>
      <c r="I10" s="28"/>
      <c r="J10" s="17"/>
      <c r="N10" s="29"/>
      <c r="O10" s="29"/>
      <c r="P10" s="29"/>
      <c r="Q10" s="29"/>
      <c r="R10" s="29"/>
      <c r="S10" s="29"/>
      <c r="T10" s="29"/>
      <c r="U10" s="29"/>
      <c r="AA10" s="3"/>
      <c r="AB10" s="2"/>
      <c r="AC10" s="4"/>
    </row>
    <row r="11" spans="1:29" ht="17.25" customHeight="1">
      <c r="A11" s="325" t="s">
        <v>147</v>
      </c>
      <c r="B11" s="9"/>
      <c r="C11" s="15"/>
      <c r="D11" s="13"/>
      <c r="E11" s="52"/>
      <c r="F11" s="102"/>
      <c r="G11" s="38"/>
      <c r="H11" s="451" t="s">
        <v>12</v>
      </c>
      <c r="I11" s="486"/>
      <c r="J11" s="486"/>
      <c r="K11" s="486"/>
      <c r="L11" s="486"/>
      <c r="M11" s="486"/>
      <c r="N11" s="486"/>
      <c r="O11" s="486"/>
      <c r="P11" s="486"/>
      <c r="Q11" s="486"/>
      <c r="R11" s="452"/>
      <c r="S11" s="4"/>
      <c r="T11" s="4"/>
      <c r="U11" s="4"/>
      <c r="V11" s="4"/>
      <c r="W11" s="4"/>
      <c r="X11" s="4"/>
      <c r="Y11" s="4"/>
      <c r="Z11" s="4"/>
      <c r="AA11" s="4"/>
      <c r="AB11" s="4"/>
      <c r="AC11" s="4"/>
    </row>
    <row r="12" spans="1:29" ht="17.25" customHeight="1">
      <c r="B12" s="9"/>
      <c r="C12" s="15"/>
      <c r="D12" s="13"/>
      <c r="E12" s="16"/>
      <c r="F12" s="58"/>
      <c r="G12" s="42"/>
      <c r="H12" s="453"/>
      <c r="I12" s="487"/>
      <c r="J12" s="487"/>
      <c r="K12" s="487"/>
      <c r="L12" s="487"/>
      <c r="M12" s="487"/>
      <c r="N12" s="487"/>
      <c r="O12" s="487"/>
      <c r="P12" s="487"/>
      <c r="Q12" s="487"/>
      <c r="R12" s="454"/>
      <c r="S12" s="4"/>
      <c r="T12" s="4"/>
      <c r="U12" s="4"/>
      <c r="V12" s="4"/>
      <c r="W12" s="4"/>
      <c r="X12" s="4"/>
      <c r="Y12" s="4"/>
      <c r="Z12" s="4"/>
      <c r="AA12" s="4"/>
      <c r="AB12" s="4"/>
      <c r="AC12" s="4"/>
    </row>
    <row r="13" spans="1:29" s="45" customFormat="1" ht="11.25" customHeight="1" thickBot="1">
      <c r="A13" s="325"/>
      <c r="B13" s="48"/>
      <c r="C13" s="39"/>
      <c r="D13" s="40"/>
      <c r="E13" s="19"/>
      <c r="F13" s="42"/>
      <c r="G13" s="42"/>
      <c r="H13" s="55"/>
      <c r="I13" s="60"/>
      <c r="J13" s="43"/>
      <c r="K13" s="43"/>
      <c r="L13" s="43"/>
      <c r="M13" s="43"/>
      <c r="N13" s="44"/>
      <c r="O13" s="43"/>
    </row>
    <row r="14" spans="1:29" ht="33" customHeight="1">
      <c r="A14" s="325" t="s">
        <v>148</v>
      </c>
      <c r="B14" s="9"/>
      <c r="C14" s="15"/>
      <c r="D14" s="13"/>
      <c r="E14" s="14"/>
      <c r="H14" s="40"/>
      <c r="I14" s="50"/>
      <c r="J14" s="38"/>
      <c r="K14" s="451" t="s">
        <v>149</v>
      </c>
      <c r="L14" s="486"/>
      <c r="M14" s="486"/>
      <c r="N14" s="486"/>
      <c r="O14" s="452"/>
      <c r="P14" s="298"/>
      <c r="Q14" s="449">
        <v>3</v>
      </c>
      <c r="R14" s="4"/>
      <c r="S14" s="4"/>
      <c r="T14" s="4"/>
      <c r="U14" s="4"/>
      <c r="V14" s="4"/>
      <c r="W14" s="4"/>
      <c r="X14" s="4"/>
      <c r="Y14" s="4"/>
      <c r="Z14" s="4"/>
      <c r="AA14" s="4"/>
      <c r="AB14" s="4"/>
      <c r="AC14" s="4"/>
    </row>
    <row r="15" spans="1:29" ht="33" customHeight="1" thickBot="1">
      <c r="B15" s="9"/>
      <c r="C15" s="15"/>
      <c r="D15" s="13"/>
      <c r="E15" s="14"/>
      <c r="H15" s="40"/>
      <c r="I15" s="16"/>
      <c r="J15" s="25"/>
      <c r="K15" s="453"/>
      <c r="L15" s="487"/>
      <c r="M15" s="487"/>
      <c r="N15" s="487"/>
      <c r="O15" s="454"/>
      <c r="P15" s="297"/>
      <c r="Q15" s="450"/>
      <c r="R15" s="4"/>
      <c r="S15" s="4"/>
      <c r="T15" s="4"/>
      <c r="U15" s="4"/>
      <c r="V15" s="4"/>
      <c r="W15" s="4"/>
      <c r="X15" s="4"/>
      <c r="Y15" s="4"/>
      <c r="Z15" s="4"/>
      <c r="AA15" s="4"/>
      <c r="AB15" s="4"/>
      <c r="AC15" s="4"/>
    </row>
    <row r="16" spans="1:29" s="45" customFormat="1" ht="11.25" customHeight="1" thickBot="1">
      <c r="A16" s="325"/>
      <c r="B16" s="48"/>
      <c r="C16" s="39"/>
      <c r="D16" s="13"/>
      <c r="E16" s="14"/>
      <c r="F16" s="42"/>
      <c r="G16" s="42"/>
      <c r="H16" s="49" t="b">
        <f>Q16</f>
        <v>1</v>
      </c>
      <c r="I16" s="51">
        <f>IF(H16,1,0)</f>
        <v>1</v>
      </c>
      <c r="J16" s="20"/>
      <c r="K16" s="43"/>
      <c r="L16" s="43"/>
      <c r="P16" s="43"/>
      <c r="Q16" s="21" t="b">
        <f>NOT(OR(Q14="",Q14="Введите здесь значение"))</f>
        <v>1</v>
      </c>
      <c r="R16" s="44"/>
      <c r="S16" s="43"/>
    </row>
    <row r="17" spans="1:29" ht="33" customHeight="1">
      <c r="A17" s="325" t="s">
        <v>150</v>
      </c>
      <c r="B17" s="9"/>
      <c r="C17" s="15"/>
      <c r="D17" s="13"/>
      <c r="E17" s="14"/>
      <c r="H17" s="40"/>
      <c r="I17" s="50"/>
      <c r="J17" s="38"/>
      <c r="K17" s="451" t="s">
        <v>151</v>
      </c>
      <c r="L17" s="486"/>
      <c r="M17" s="486"/>
      <c r="N17" s="486"/>
      <c r="O17" s="452"/>
      <c r="P17" s="298"/>
      <c r="Q17" s="449">
        <v>0</v>
      </c>
      <c r="R17" s="4"/>
      <c r="S17" s="4"/>
      <c r="T17" s="4"/>
      <c r="U17" s="4"/>
      <c r="V17" s="4"/>
      <c r="W17" s="4"/>
      <c r="X17" s="4"/>
      <c r="Y17" s="4"/>
      <c r="Z17" s="4"/>
      <c r="AA17" s="4"/>
      <c r="AB17" s="4"/>
      <c r="AC17" s="4"/>
    </row>
    <row r="18" spans="1:29" ht="33" customHeight="1" thickBot="1">
      <c r="B18" s="9"/>
      <c r="C18" s="15"/>
      <c r="D18" s="13"/>
      <c r="E18" s="14"/>
      <c r="H18" s="40"/>
      <c r="I18" s="16"/>
      <c r="J18" s="25"/>
      <c r="K18" s="453"/>
      <c r="L18" s="487"/>
      <c r="M18" s="487"/>
      <c r="N18" s="487"/>
      <c r="O18" s="454"/>
      <c r="P18" s="297"/>
      <c r="Q18" s="450"/>
      <c r="R18" s="4"/>
      <c r="S18" s="4"/>
      <c r="T18" s="4"/>
      <c r="U18" s="4"/>
      <c r="V18" s="4"/>
      <c r="W18" s="4"/>
      <c r="X18" s="4"/>
      <c r="Y18" s="4"/>
      <c r="Z18" s="4"/>
      <c r="AA18" s="4"/>
      <c r="AB18" s="4"/>
      <c r="AC18" s="4"/>
    </row>
    <row r="19" spans="1:29" s="45" customFormat="1" ht="11.25" customHeight="1" thickBot="1">
      <c r="A19" s="325"/>
      <c r="B19" s="48"/>
      <c r="C19" s="39"/>
      <c r="D19" s="13"/>
      <c r="E19" s="14"/>
      <c r="F19" s="42"/>
      <c r="G19" s="42"/>
      <c r="H19" s="49" t="b">
        <f>Q19</f>
        <v>1</v>
      </c>
      <c r="I19" s="51">
        <f>IF(H19,1,0)</f>
        <v>1</v>
      </c>
      <c r="J19" s="20"/>
      <c r="K19" s="43"/>
      <c r="L19" s="43"/>
      <c r="P19" s="43"/>
      <c r="Q19" s="21" t="b">
        <f>NOT(OR(Q17="",Q17="Введите здесь значение"))</f>
        <v>1</v>
      </c>
      <c r="R19" s="44"/>
      <c r="S19" s="43"/>
    </row>
    <row r="20" spans="1:29" ht="33" customHeight="1">
      <c r="A20" s="325" t="s">
        <v>152</v>
      </c>
      <c r="B20" s="9"/>
      <c r="C20" s="15"/>
      <c r="D20" s="13"/>
      <c r="E20" s="14"/>
      <c r="F20" s="42"/>
      <c r="G20" s="42"/>
      <c r="H20" s="40"/>
      <c r="I20" s="50"/>
      <c r="J20" s="38"/>
      <c r="K20" s="451" t="s">
        <v>153</v>
      </c>
      <c r="L20" s="479"/>
      <c r="M20" s="46"/>
      <c r="N20" s="482" t="s">
        <v>154</v>
      </c>
      <c r="O20" s="483"/>
      <c r="P20" s="26"/>
      <c r="Q20" s="476" t="s">
        <v>155</v>
      </c>
      <c r="R20" s="477"/>
      <c r="S20" s="478"/>
      <c r="T20" s="4"/>
      <c r="U20" s="4"/>
      <c r="V20" s="4"/>
      <c r="W20" s="4"/>
      <c r="X20" s="4"/>
      <c r="Y20" s="4"/>
      <c r="Z20" s="4"/>
      <c r="AA20" s="4"/>
      <c r="AB20" s="4"/>
      <c r="AC20" s="4"/>
    </row>
    <row r="21" spans="1:29" ht="33" customHeight="1" thickBot="1">
      <c r="B21" s="9"/>
      <c r="C21" s="15"/>
      <c r="D21" s="13"/>
      <c r="E21" s="14"/>
      <c r="F21" s="42"/>
      <c r="G21" s="42"/>
      <c r="H21" s="40"/>
      <c r="I21" s="16"/>
      <c r="J21" s="25"/>
      <c r="K21" s="480"/>
      <c r="L21" s="481"/>
      <c r="M21" s="47"/>
      <c r="N21" s="484"/>
      <c r="O21" s="485"/>
      <c r="P21" s="27"/>
      <c r="Q21" s="473" t="s">
        <v>156</v>
      </c>
      <c r="R21" s="474"/>
      <c r="S21" s="475"/>
      <c r="T21" s="4"/>
      <c r="U21" s="4"/>
      <c r="V21" s="4"/>
      <c r="W21" s="4"/>
      <c r="X21" s="4"/>
      <c r="Y21" s="4"/>
      <c r="Z21" s="4"/>
      <c r="AA21" s="4"/>
      <c r="AB21" s="4"/>
      <c r="AC21" s="4"/>
    </row>
    <row r="22" spans="1:29" s="45" customFormat="1" ht="11.25" customHeight="1" thickBot="1">
      <c r="A22" s="325"/>
      <c r="B22" s="48"/>
      <c r="C22" s="39"/>
      <c r="D22" s="40"/>
      <c r="E22" s="41"/>
      <c r="F22" s="42"/>
      <c r="G22" s="42"/>
      <c r="H22" s="20" t="b">
        <f>AND(N22,Q22)</f>
        <v>1</v>
      </c>
      <c r="I22" s="60">
        <f>IF(H22,1,0)</f>
        <v>1</v>
      </c>
      <c r="J22" s="20"/>
      <c r="K22" s="43"/>
      <c r="L22" s="43"/>
      <c r="M22" s="43"/>
      <c r="N22" s="21" t="b">
        <f t="shared" ref="N22" si="0">NOT(OR(N20="",N20="Укажите здесь ""Имеется"" или ""Отсутствует"""))</f>
        <v>1</v>
      </c>
      <c r="P22" s="21"/>
      <c r="Q22" s="21" t="b">
        <f t="shared" ref="Q22" si="1">OR(N20="Отсутствует",NOT(OR(Q20="",Q20="Укажите здесь ссылку на документ",Q21="",Q21="Укажите здесь название документа и соответствующий номер страницы")))</f>
        <v>1</v>
      </c>
      <c r="R22" s="21"/>
      <c r="S22" s="21"/>
      <c r="T22" s="43"/>
      <c r="U22" s="44"/>
      <c r="V22" s="43"/>
    </row>
    <row r="23" spans="1:29" ht="33" customHeight="1">
      <c r="A23" s="325" t="s">
        <v>157</v>
      </c>
      <c r="B23" s="9"/>
      <c r="C23" s="15"/>
      <c r="D23" s="13"/>
      <c r="E23" s="14"/>
      <c r="H23" s="40"/>
      <c r="I23" s="50"/>
      <c r="J23" s="38"/>
      <c r="K23" s="451" t="s">
        <v>158</v>
      </c>
      <c r="L23" s="486"/>
      <c r="M23" s="486"/>
      <c r="N23" s="486"/>
      <c r="O23" s="452"/>
      <c r="P23" s="298"/>
      <c r="Q23" s="449">
        <v>14</v>
      </c>
      <c r="R23" s="4"/>
      <c r="S23" s="4"/>
      <c r="T23" s="4"/>
      <c r="U23" s="4"/>
      <c r="V23" s="4"/>
      <c r="W23" s="4"/>
      <c r="X23" s="4"/>
      <c r="Y23" s="4"/>
      <c r="Z23" s="4"/>
      <c r="AA23" s="4"/>
      <c r="AB23" s="4"/>
      <c r="AC23" s="4"/>
    </row>
    <row r="24" spans="1:29" ht="33" customHeight="1" thickBot="1">
      <c r="B24" s="9"/>
      <c r="C24" s="15"/>
      <c r="D24" s="13"/>
      <c r="E24" s="14"/>
      <c r="H24" s="40"/>
      <c r="I24" s="16"/>
      <c r="J24" s="25"/>
      <c r="K24" s="453"/>
      <c r="L24" s="487"/>
      <c r="M24" s="487"/>
      <c r="N24" s="487"/>
      <c r="O24" s="454"/>
      <c r="P24" s="297"/>
      <c r="Q24" s="450"/>
      <c r="R24" s="4"/>
      <c r="S24" s="4"/>
      <c r="T24" s="4"/>
      <c r="U24" s="4"/>
      <c r="V24" s="4"/>
      <c r="W24" s="4"/>
      <c r="X24" s="4"/>
      <c r="Y24" s="4"/>
      <c r="Z24" s="4"/>
      <c r="AA24" s="4"/>
      <c r="AB24" s="4"/>
      <c r="AC24" s="4"/>
    </row>
    <row r="25" spans="1:29" s="45" customFormat="1" ht="11.25" customHeight="1" thickBot="1">
      <c r="A25" s="325"/>
      <c r="B25" s="48"/>
      <c r="C25" s="39"/>
      <c r="D25" s="13"/>
      <c r="E25" s="14"/>
      <c r="F25" s="42"/>
      <c r="G25" s="42"/>
      <c r="H25" s="49" t="b">
        <f>Q25</f>
        <v>1</v>
      </c>
      <c r="I25" s="51">
        <f>IF(H25,1,0)</f>
        <v>1</v>
      </c>
      <c r="J25" s="20"/>
      <c r="K25" s="43"/>
      <c r="L25" s="43"/>
      <c r="P25" s="43"/>
      <c r="Q25" s="21" t="b">
        <f>NOT(OR(Q23="",Q23="Введите здесь значение"))</f>
        <v>1</v>
      </c>
      <c r="R25" s="44"/>
      <c r="S25" s="43"/>
    </row>
    <row r="26" spans="1:29" ht="33" customHeight="1">
      <c r="A26" s="325" t="s">
        <v>159</v>
      </c>
      <c r="B26" s="9"/>
      <c r="C26" s="30"/>
      <c r="D26" s="13"/>
      <c r="E26" s="14"/>
      <c r="F26" s="42"/>
      <c r="G26" s="42"/>
      <c r="H26" s="40"/>
      <c r="I26" s="50"/>
      <c r="J26" s="38"/>
      <c r="K26" s="451" t="s">
        <v>160</v>
      </c>
      <c r="L26" s="452"/>
      <c r="M26" s="298"/>
      <c r="N26" s="455">
        <f>IF(NOT(AND(Q25,Q28)),"Этот показатель вычисляется по введенному значению в ячейке справа",IF(OR(Q26&gt;Q23,Q23=0),0,ROUND(Q26/Q23+0.00045,3)))</f>
        <v>1</v>
      </c>
      <c r="O26" s="456"/>
      <c r="P26" s="33"/>
      <c r="Q26" s="459">
        <v>14</v>
      </c>
      <c r="R26" s="461" t="s">
        <v>161</v>
      </c>
      <c r="S26" s="462"/>
      <c r="U26" s="3"/>
      <c r="W26" s="4"/>
      <c r="X26" s="4"/>
      <c r="Y26" s="4"/>
      <c r="Z26" s="4"/>
      <c r="AA26" s="4"/>
      <c r="AB26" s="4"/>
      <c r="AC26" s="4"/>
    </row>
    <row r="27" spans="1:29" ht="33" customHeight="1" thickBot="1">
      <c r="B27" s="9"/>
      <c r="C27" s="15"/>
      <c r="D27" s="13"/>
      <c r="E27" s="14"/>
      <c r="I27" s="22"/>
      <c r="J27" s="25"/>
      <c r="K27" s="453"/>
      <c r="L27" s="454"/>
      <c r="M27" s="297"/>
      <c r="N27" s="457"/>
      <c r="O27" s="458"/>
      <c r="P27" s="34"/>
      <c r="Q27" s="460"/>
      <c r="R27" s="463"/>
      <c r="S27" s="464"/>
      <c r="U27" s="3"/>
      <c r="W27" s="4"/>
      <c r="X27" s="4"/>
      <c r="Y27" s="4"/>
      <c r="Z27" s="4"/>
      <c r="AA27" s="4"/>
      <c r="AB27" s="4"/>
      <c r="AC27" s="4"/>
    </row>
    <row r="28" spans="1:29" s="45" customFormat="1" ht="11.25" customHeight="1">
      <c r="A28" s="325"/>
      <c r="B28" s="48"/>
      <c r="C28" s="39"/>
      <c r="D28" s="40"/>
      <c r="E28" s="41"/>
      <c r="F28" s="1"/>
      <c r="G28" s="1"/>
      <c r="H28" s="308" t="b">
        <f>N28</f>
        <v>1</v>
      </c>
      <c r="I28" s="309">
        <f>IF(H28,1,0)</f>
        <v>1</v>
      </c>
      <c r="J28" s="20"/>
      <c r="K28" s="43"/>
      <c r="L28" s="43"/>
      <c r="M28" s="43"/>
      <c r="N28" s="20" t="b">
        <f>Q28</f>
        <v>1</v>
      </c>
      <c r="O28" s="21"/>
      <c r="P28" s="21"/>
      <c r="Q28" s="21" t="b">
        <f>NOT(OR(Q26="",Q26="Введите здесь значение"))</f>
        <v>1</v>
      </c>
      <c r="R28" s="21"/>
      <c r="S28" s="21"/>
      <c r="T28" s="43"/>
      <c r="U28" s="43"/>
      <c r="V28" s="43"/>
      <c r="W28" s="43"/>
      <c r="X28" s="43"/>
      <c r="Y28" s="44"/>
      <c r="Z28" s="43"/>
    </row>
    <row r="29" spans="1:29" ht="17.25" customHeight="1">
      <c r="A29" s="325" t="s">
        <v>162</v>
      </c>
      <c r="B29" s="9"/>
      <c r="C29" s="15"/>
      <c r="D29" s="13"/>
      <c r="E29" s="52"/>
      <c r="F29" s="102"/>
      <c r="G29" s="38"/>
      <c r="H29" s="451" t="s">
        <v>13</v>
      </c>
      <c r="I29" s="486"/>
      <c r="J29" s="486"/>
      <c r="K29" s="486"/>
      <c r="L29" s="486"/>
      <c r="M29" s="486"/>
      <c r="N29" s="486"/>
      <c r="O29" s="486"/>
      <c r="P29" s="486"/>
      <c r="Q29" s="486"/>
      <c r="R29" s="452"/>
      <c r="S29" s="4"/>
      <c r="T29" s="4"/>
      <c r="U29" s="4"/>
      <c r="V29" s="4"/>
      <c r="W29" s="4"/>
      <c r="X29" s="4"/>
      <c r="Y29" s="4"/>
      <c r="Z29" s="4"/>
      <c r="AA29" s="4"/>
      <c r="AB29" s="4"/>
      <c r="AC29" s="4"/>
    </row>
    <row r="30" spans="1:29" ht="17.25" customHeight="1">
      <c r="B30" s="9"/>
      <c r="C30" s="15"/>
      <c r="D30" s="13"/>
      <c r="E30" s="16"/>
      <c r="F30" s="58"/>
      <c r="G30" s="42"/>
      <c r="H30" s="453"/>
      <c r="I30" s="487"/>
      <c r="J30" s="487"/>
      <c r="K30" s="487"/>
      <c r="L30" s="487"/>
      <c r="M30" s="487"/>
      <c r="N30" s="487"/>
      <c r="O30" s="487"/>
      <c r="P30" s="487"/>
      <c r="Q30" s="487"/>
      <c r="R30" s="454"/>
      <c r="S30" s="4"/>
      <c r="T30" s="4"/>
      <c r="U30" s="4"/>
      <c r="V30" s="4"/>
      <c r="W30" s="4"/>
      <c r="X30" s="4"/>
      <c r="Y30" s="4"/>
      <c r="Z30" s="4"/>
      <c r="AA30" s="4"/>
      <c r="AB30" s="4"/>
      <c r="AC30" s="4"/>
    </row>
    <row r="31" spans="1:29" s="45" customFormat="1" ht="11.25" customHeight="1" thickBot="1">
      <c r="A31" s="325"/>
      <c r="B31" s="48"/>
      <c r="C31" s="39"/>
      <c r="D31" s="40"/>
      <c r="E31" s="19"/>
      <c r="F31" s="42"/>
      <c r="G31" s="42"/>
      <c r="H31" s="55"/>
      <c r="I31" s="60"/>
      <c r="J31" s="43"/>
      <c r="K31" s="43"/>
      <c r="L31" s="43"/>
      <c r="M31" s="43"/>
      <c r="N31" s="44"/>
      <c r="O31" s="43"/>
    </row>
    <row r="32" spans="1:29" ht="45.75" customHeight="1">
      <c r="A32" s="325" t="s">
        <v>163</v>
      </c>
      <c r="B32" s="9"/>
      <c r="C32" s="15"/>
      <c r="D32" s="13"/>
      <c r="E32" s="14"/>
      <c r="F32" s="42"/>
      <c r="G32" s="42"/>
      <c r="H32" s="40"/>
      <c r="I32" s="50"/>
      <c r="J32" s="38"/>
      <c r="K32" s="451" t="s">
        <v>164</v>
      </c>
      <c r="L32" s="452"/>
      <c r="M32" s="298"/>
      <c r="N32" s="455">
        <f>IF(NOT(AND(Справочник!H$12,Q34)),"Этот показатель вычисляется по введенному значению в ячейке справа",IF(OR(Q32&gt;Справочник!G$12,Справочник!G$12=0),0,ROUND(Q32/Справочник!G$12+0.00045,3)))</f>
        <v>1</v>
      </c>
      <c r="O32" s="456"/>
      <c r="P32" s="33"/>
      <c r="Q32" s="459">
        <v>22</v>
      </c>
      <c r="R32" s="461" t="s">
        <v>165</v>
      </c>
      <c r="S32" s="462"/>
      <c r="T32" s="4"/>
      <c r="U32" s="4"/>
      <c r="V32" s="4"/>
      <c r="W32" s="4"/>
      <c r="X32" s="4"/>
      <c r="Y32" s="4"/>
      <c r="Z32" s="4"/>
      <c r="AA32" s="4"/>
      <c r="AB32" s="4"/>
      <c r="AC32" s="4"/>
    </row>
    <row r="33" spans="1:29" ht="45.75" customHeight="1" thickBot="1">
      <c r="B33" s="9"/>
      <c r="C33" s="15"/>
      <c r="D33" s="13"/>
      <c r="E33" s="14"/>
      <c r="F33" s="42"/>
      <c r="G33" s="42"/>
      <c r="H33" s="40"/>
      <c r="I33" s="16"/>
      <c r="J33" s="25"/>
      <c r="K33" s="453"/>
      <c r="L33" s="454"/>
      <c r="M33" s="297"/>
      <c r="N33" s="457"/>
      <c r="O33" s="458"/>
      <c r="P33" s="34"/>
      <c r="Q33" s="460"/>
      <c r="R33" s="463"/>
      <c r="S33" s="464"/>
      <c r="T33" s="4"/>
      <c r="U33" s="4"/>
      <c r="V33" s="4"/>
      <c r="W33" s="4"/>
      <c r="X33" s="4"/>
      <c r="Y33" s="4"/>
      <c r="Z33" s="4"/>
      <c r="AA33" s="4"/>
      <c r="AB33" s="4"/>
      <c r="AC33" s="4"/>
    </row>
    <row r="34" spans="1:29" s="45" customFormat="1" ht="11.25" customHeight="1" thickBot="1">
      <c r="A34" s="325"/>
      <c r="B34" s="48"/>
      <c r="C34" s="39"/>
      <c r="D34" s="40"/>
      <c r="E34" s="41"/>
      <c r="F34" s="42"/>
      <c r="G34" s="42"/>
      <c r="H34" s="49" t="b">
        <f>N34</f>
        <v>1</v>
      </c>
      <c r="I34" s="51">
        <f>IF(H34,1,0)</f>
        <v>1</v>
      </c>
      <c r="J34" s="20"/>
      <c r="K34" s="43"/>
      <c r="L34" s="43"/>
      <c r="M34" s="43"/>
      <c r="N34" s="20" t="b">
        <f>Q34</f>
        <v>1</v>
      </c>
      <c r="O34" s="21"/>
      <c r="P34" s="21"/>
      <c r="Q34" s="21" t="b">
        <f>NOT(OR(Q32="",Q32="Введите здесь значение"))</f>
        <v>1</v>
      </c>
      <c r="R34" s="21"/>
      <c r="S34" s="21"/>
      <c r="T34" s="43"/>
      <c r="U34" s="44"/>
      <c r="V34" s="43"/>
    </row>
    <row r="35" spans="1:29" ht="33" customHeight="1">
      <c r="A35" s="325" t="s">
        <v>166</v>
      </c>
      <c r="B35" s="9"/>
      <c r="C35" s="15"/>
      <c r="D35" s="13"/>
      <c r="E35" s="14"/>
      <c r="F35" s="42"/>
      <c r="G35" s="42"/>
      <c r="H35" s="40"/>
      <c r="I35" s="50"/>
      <c r="J35" s="38"/>
      <c r="K35" s="451" t="s">
        <v>167</v>
      </c>
      <c r="L35" s="479"/>
      <c r="M35" s="46"/>
      <c r="N35" s="482" t="s">
        <v>168</v>
      </c>
      <c r="O35" s="483"/>
      <c r="P35" s="26"/>
      <c r="Q35" s="476" t="s">
        <v>169</v>
      </c>
      <c r="R35" s="477"/>
      <c r="S35" s="478"/>
      <c r="T35" s="4"/>
      <c r="U35" s="4"/>
      <c r="V35" s="4"/>
      <c r="W35" s="4"/>
      <c r="X35" s="4"/>
      <c r="Y35" s="4"/>
      <c r="Z35" s="4"/>
      <c r="AA35" s="4"/>
      <c r="AB35" s="4"/>
      <c r="AC35" s="4"/>
    </row>
    <row r="36" spans="1:29" ht="33" customHeight="1" thickBot="1">
      <c r="B36" s="9"/>
      <c r="C36" s="15"/>
      <c r="D36" s="13"/>
      <c r="E36" s="14"/>
      <c r="F36" s="42"/>
      <c r="G36" s="42"/>
      <c r="H36" s="40"/>
      <c r="I36" s="16"/>
      <c r="J36" s="25"/>
      <c r="K36" s="480"/>
      <c r="L36" s="481"/>
      <c r="M36" s="47"/>
      <c r="N36" s="484"/>
      <c r="O36" s="485"/>
      <c r="P36" s="27"/>
      <c r="Q36" s="473" t="s">
        <v>170</v>
      </c>
      <c r="R36" s="474"/>
      <c r="S36" s="475"/>
      <c r="T36" s="4"/>
      <c r="U36" s="4"/>
      <c r="V36" s="4"/>
      <c r="W36" s="4"/>
      <c r="X36" s="4"/>
      <c r="Y36" s="4"/>
      <c r="Z36" s="4"/>
      <c r="AA36" s="4"/>
      <c r="AB36" s="4"/>
      <c r="AC36" s="4"/>
    </row>
    <row r="37" spans="1:29" s="45" customFormat="1" ht="11.25" customHeight="1" thickBot="1">
      <c r="A37" s="325"/>
      <c r="B37" s="48"/>
      <c r="C37" s="39"/>
      <c r="D37" s="40"/>
      <c r="E37" s="41"/>
      <c r="F37" s="42"/>
      <c r="G37" s="42"/>
      <c r="H37" s="20" t="b">
        <f>AND(N37,Q37)</f>
        <v>1</v>
      </c>
      <c r="I37" s="60">
        <f>IF(H37,1,0)</f>
        <v>1</v>
      </c>
      <c r="J37" s="20"/>
      <c r="K37" s="43"/>
      <c r="L37" s="43"/>
      <c r="M37" s="43"/>
      <c r="N37" s="21" t="b">
        <f t="shared" ref="N37:N40" si="2">NOT(OR(N35="",N35="Укажите здесь ""Имеется"" или ""Отсутствует"""))</f>
        <v>1</v>
      </c>
      <c r="P37" s="21"/>
      <c r="Q37" s="21" t="b">
        <f t="shared" ref="Q37" si="3">OR(N35="Отсутствует",NOT(OR(Q35="",Q35="Укажите здесь ссылку на документ",Q36="",Q36="Укажите здесь название документа и соответствующий номер страницы")))</f>
        <v>1</v>
      </c>
      <c r="R37" s="21"/>
      <c r="S37" s="21"/>
      <c r="T37" s="43"/>
      <c r="U37" s="44"/>
      <c r="V37" s="43"/>
    </row>
    <row r="38" spans="1:29" ht="33" customHeight="1">
      <c r="A38" s="325" t="s">
        <v>171</v>
      </c>
      <c r="B38" s="9"/>
      <c r="C38" s="15"/>
      <c r="D38" s="13"/>
      <c r="E38" s="14"/>
      <c r="F38" s="42"/>
      <c r="G38" s="42"/>
      <c r="H38" s="40"/>
      <c r="I38" s="50"/>
      <c r="J38" s="38"/>
      <c r="K38" s="451" t="s">
        <v>172</v>
      </c>
      <c r="L38" s="479"/>
      <c r="M38" s="46"/>
      <c r="N38" s="482" t="s">
        <v>168</v>
      </c>
      <c r="O38" s="483"/>
      <c r="P38" s="26"/>
      <c r="Q38" s="476" t="s">
        <v>169</v>
      </c>
      <c r="R38" s="477"/>
      <c r="S38" s="478"/>
      <c r="T38" s="4"/>
      <c r="U38" s="4"/>
      <c r="V38" s="4"/>
      <c r="W38" s="4"/>
      <c r="X38" s="4"/>
      <c r="Y38" s="4"/>
      <c r="Z38" s="4"/>
      <c r="AA38" s="4"/>
      <c r="AB38" s="4"/>
      <c r="AC38" s="4"/>
    </row>
    <row r="39" spans="1:29" ht="33" customHeight="1" thickBot="1">
      <c r="B39" s="9"/>
      <c r="C39" s="15"/>
      <c r="D39" s="13"/>
      <c r="E39" s="14"/>
      <c r="F39" s="42"/>
      <c r="G39" s="42"/>
      <c r="H39" s="40"/>
      <c r="I39" s="16"/>
      <c r="J39" s="25"/>
      <c r="K39" s="480"/>
      <c r="L39" s="481"/>
      <c r="M39" s="47"/>
      <c r="N39" s="484"/>
      <c r="O39" s="485"/>
      <c r="P39" s="27"/>
      <c r="Q39" s="473" t="s">
        <v>170</v>
      </c>
      <c r="R39" s="474"/>
      <c r="S39" s="475"/>
      <c r="T39" s="4"/>
      <c r="U39" s="4"/>
      <c r="V39" s="4"/>
      <c r="W39" s="4"/>
      <c r="X39" s="4"/>
      <c r="Y39" s="4"/>
      <c r="Z39" s="4"/>
      <c r="AA39" s="4"/>
      <c r="AB39" s="4"/>
      <c r="AC39" s="4"/>
    </row>
    <row r="40" spans="1:29" s="45" customFormat="1" ht="11.25" customHeight="1" thickBot="1">
      <c r="A40" s="325"/>
      <c r="B40" s="48"/>
      <c r="C40" s="39"/>
      <c r="D40" s="40"/>
      <c r="E40" s="41"/>
      <c r="F40" s="42"/>
      <c r="G40" s="42"/>
      <c r="H40" s="20" t="b">
        <f>AND(N40,Q40)</f>
        <v>1</v>
      </c>
      <c r="I40" s="60">
        <f>IF(H40,1,0)</f>
        <v>1</v>
      </c>
      <c r="J40" s="20"/>
      <c r="K40" s="43"/>
      <c r="L40" s="43"/>
      <c r="M40" s="43"/>
      <c r="N40" s="21" t="b">
        <f t="shared" si="2"/>
        <v>1</v>
      </c>
      <c r="P40" s="21"/>
      <c r="Q40" s="21" t="b">
        <f t="shared" ref="Q40" si="4">OR(N38="Отсутствует",NOT(OR(Q38="",Q38="Укажите здесь ссылку на документ",Q39="",Q39="Укажите здесь название документа и соответствующий номер страницы")))</f>
        <v>1</v>
      </c>
      <c r="R40" s="21"/>
      <c r="S40" s="21"/>
      <c r="T40" s="43"/>
      <c r="U40" s="44"/>
      <c r="V40" s="43"/>
    </row>
    <row r="41" spans="1:29" ht="32.25" customHeight="1">
      <c r="A41" s="325" t="s">
        <v>173</v>
      </c>
      <c r="B41" s="9"/>
      <c r="C41" s="15"/>
      <c r="D41" s="13"/>
      <c r="E41" s="14"/>
      <c r="F41" s="42"/>
      <c r="G41" s="42"/>
      <c r="H41" s="40"/>
      <c r="I41" s="50"/>
      <c r="J41" s="38"/>
      <c r="K41" s="451" t="s">
        <v>174</v>
      </c>
      <c r="L41" s="452"/>
      <c r="M41" s="298"/>
      <c r="N41" s="455">
        <f>IF(NOT(AND(Справочник!H$12,Q43)),"Этот показатель вычисляется по введенному значению в ячейке справа",IF(OR(Q41&gt;Справочник!G$12,Справочник!G$12=0),0,ROUND(Q41/Справочник!G$12+0.00045,3)))</f>
        <v>0</v>
      </c>
      <c r="O41" s="456"/>
      <c r="P41" s="33"/>
      <c r="Q41" s="459">
        <v>0</v>
      </c>
      <c r="R41" s="461" t="s">
        <v>175</v>
      </c>
      <c r="S41" s="462"/>
      <c r="T41" s="4"/>
      <c r="U41" s="4"/>
      <c r="V41" s="4"/>
      <c r="W41" s="4"/>
      <c r="X41" s="4"/>
      <c r="Y41" s="4"/>
      <c r="Z41" s="4"/>
      <c r="AA41" s="4"/>
      <c r="AB41" s="4"/>
      <c r="AC41" s="4"/>
    </row>
    <row r="42" spans="1:29" ht="32.25" customHeight="1" thickBot="1">
      <c r="B42" s="9"/>
      <c r="C42" s="15"/>
      <c r="D42" s="13"/>
      <c r="E42" s="14"/>
      <c r="F42" s="42"/>
      <c r="G42" s="42"/>
      <c r="H42" s="40"/>
      <c r="I42" s="16"/>
      <c r="J42" s="25"/>
      <c r="K42" s="453"/>
      <c r="L42" s="454"/>
      <c r="M42" s="297"/>
      <c r="N42" s="457"/>
      <c r="O42" s="458"/>
      <c r="P42" s="34"/>
      <c r="Q42" s="460"/>
      <c r="R42" s="463"/>
      <c r="S42" s="464"/>
      <c r="T42" s="4"/>
      <c r="U42" s="4"/>
      <c r="V42" s="4"/>
      <c r="W42" s="4"/>
      <c r="X42" s="4"/>
      <c r="Y42" s="4"/>
      <c r="Z42" s="4"/>
      <c r="AA42" s="4"/>
      <c r="AB42" s="4"/>
      <c r="AC42" s="4"/>
    </row>
    <row r="43" spans="1:29" s="45" customFormat="1" ht="11.25" customHeight="1" thickBot="1">
      <c r="A43" s="325"/>
      <c r="B43" s="48"/>
      <c r="C43" s="39"/>
      <c r="D43" s="40"/>
      <c r="E43" s="41"/>
      <c r="F43" s="42"/>
      <c r="G43" s="42"/>
      <c r="H43" s="49" t="b">
        <f>N43</f>
        <v>1</v>
      </c>
      <c r="I43" s="51">
        <f>IF(H43,1,0)</f>
        <v>1</v>
      </c>
      <c r="J43" s="20"/>
      <c r="K43" s="43"/>
      <c r="L43" s="43"/>
      <c r="M43" s="43"/>
      <c r="N43" s="20" t="b">
        <f>Q43</f>
        <v>1</v>
      </c>
      <c r="O43" s="21"/>
      <c r="P43" s="21"/>
      <c r="Q43" s="21" t="b">
        <f>NOT(OR(Q41="",Q41="Введите здесь значение"))</f>
        <v>1</v>
      </c>
      <c r="R43" s="21"/>
      <c r="S43" s="21"/>
      <c r="T43" s="43"/>
      <c r="U43" s="44"/>
      <c r="V43" s="43"/>
    </row>
    <row r="44" spans="1:29" ht="76.5" customHeight="1">
      <c r="A44" s="325" t="s">
        <v>176</v>
      </c>
      <c r="B44" s="9"/>
      <c r="C44" s="15"/>
      <c r="D44" s="13"/>
      <c r="E44" s="14"/>
      <c r="F44" s="42"/>
      <c r="G44" s="42"/>
      <c r="H44" s="40"/>
      <c r="I44" s="345"/>
      <c r="J44" s="38"/>
      <c r="K44" s="465" t="s">
        <v>177</v>
      </c>
      <c r="L44" s="466"/>
      <c r="M44" s="298"/>
      <c r="N44" s="455">
        <f>IF(NOT(AND(Справочник!H$12,Q46)),"Этот показатель вычисляется по введенному значению в ячейке справа",IF(OR(Q44&gt;Справочник!G$12,Справочник!G$12=0),0,ROUND(Q44/Справочник!G$12+0.00045,3)))</f>
        <v>1</v>
      </c>
      <c r="O44" s="456"/>
      <c r="P44" s="33"/>
      <c r="Q44" s="459">
        <v>22</v>
      </c>
      <c r="R44" s="461" t="s">
        <v>178</v>
      </c>
      <c r="S44" s="462"/>
      <c r="T44" s="4"/>
      <c r="U44" s="4"/>
      <c r="V44" s="4"/>
      <c r="W44" s="4"/>
      <c r="X44" s="4"/>
      <c r="Y44" s="4"/>
      <c r="Z44" s="4"/>
      <c r="AA44" s="4"/>
      <c r="AB44" s="4"/>
      <c r="AC44" s="4"/>
    </row>
    <row r="45" spans="1:29" ht="76.5" customHeight="1" thickBot="1">
      <c r="B45" s="9"/>
      <c r="C45" s="15"/>
      <c r="D45" s="13"/>
      <c r="E45" s="14"/>
      <c r="F45" s="42"/>
      <c r="G45" s="42"/>
      <c r="H45" s="40"/>
      <c r="I45" s="346"/>
      <c r="J45" s="25"/>
      <c r="K45" s="467"/>
      <c r="L45" s="468"/>
      <c r="M45" s="297"/>
      <c r="N45" s="457"/>
      <c r="O45" s="458"/>
      <c r="P45" s="34"/>
      <c r="Q45" s="460"/>
      <c r="R45" s="463"/>
      <c r="S45" s="464"/>
      <c r="T45" s="4"/>
      <c r="U45" s="4"/>
      <c r="V45" s="4"/>
      <c r="W45" s="4"/>
      <c r="X45" s="4"/>
      <c r="Y45" s="4"/>
      <c r="Z45" s="4"/>
      <c r="AA45" s="4"/>
      <c r="AB45" s="4"/>
      <c r="AC45" s="4"/>
    </row>
    <row r="46" spans="1:29" s="45" customFormat="1" ht="11.25" customHeight="1" thickBot="1">
      <c r="A46" s="325"/>
      <c r="B46" s="48"/>
      <c r="C46" s="39"/>
      <c r="D46" s="40"/>
      <c r="E46" s="41"/>
      <c r="F46" s="42"/>
      <c r="G46" s="42"/>
      <c r="H46" s="49" t="b">
        <f>N46</f>
        <v>1</v>
      </c>
      <c r="I46" s="51">
        <f>IF(H46,1,0)</f>
        <v>1</v>
      </c>
      <c r="J46" s="20"/>
      <c r="K46" s="43"/>
      <c r="L46" s="43"/>
      <c r="M46" s="43"/>
      <c r="N46" s="20" t="b">
        <f>Q46</f>
        <v>1</v>
      </c>
      <c r="O46" s="21"/>
      <c r="P46" s="21"/>
      <c r="Q46" s="21" t="b">
        <f>NOT(OR(Q44="",Q44="Введите здесь значение"))</f>
        <v>1</v>
      </c>
      <c r="R46" s="21"/>
      <c r="S46" s="21"/>
      <c r="T46" s="43"/>
      <c r="U46" s="44"/>
      <c r="V46" s="43"/>
    </row>
    <row r="47" spans="1:29" ht="33" customHeight="1">
      <c r="A47" s="325" t="s">
        <v>179</v>
      </c>
      <c r="B47" s="9"/>
      <c r="C47" s="30"/>
      <c r="D47" s="13"/>
      <c r="E47" s="104"/>
      <c r="F47" s="101"/>
      <c r="G47" s="101"/>
      <c r="H47" s="59"/>
      <c r="I47" s="50"/>
      <c r="J47" s="38"/>
      <c r="K47" s="451" t="s">
        <v>180</v>
      </c>
      <c r="L47" s="452"/>
      <c r="M47" s="298"/>
      <c r="N47" s="455">
        <f>IF(NOT(AND(Справочник!H$103,Q49)),"Этот показатель вычисляется по введенному значению в ячейке справа",IF(OR(Q47&gt;Справочник!G$103,Справочник!G$103=0),0,ROUND(Q47/Справочник!G$103+0.00045,3)))</f>
        <v>0.22500000000000001</v>
      </c>
      <c r="O47" s="456"/>
      <c r="P47" s="33"/>
      <c r="Q47" s="459">
        <v>18</v>
      </c>
      <c r="R47" s="461" t="s">
        <v>181</v>
      </c>
      <c r="S47" s="462"/>
      <c r="U47" s="3"/>
      <c r="W47" s="4"/>
      <c r="X47" s="4"/>
      <c r="Y47" s="4"/>
      <c r="Z47" s="4"/>
      <c r="AA47" s="4"/>
      <c r="AB47" s="4"/>
      <c r="AC47" s="4"/>
    </row>
    <row r="48" spans="1:29" ht="33" customHeight="1" thickBot="1">
      <c r="B48" s="9"/>
      <c r="C48" s="15"/>
      <c r="E48" s="22"/>
      <c r="F48" s="22"/>
      <c r="G48" s="22"/>
      <c r="H48" s="58"/>
      <c r="I48" s="22"/>
      <c r="J48" s="25"/>
      <c r="K48" s="453"/>
      <c r="L48" s="454"/>
      <c r="M48" s="297"/>
      <c r="N48" s="457"/>
      <c r="O48" s="458"/>
      <c r="P48" s="34"/>
      <c r="Q48" s="460"/>
      <c r="R48" s="463"/>
      <c r="S48" s="464"/>
      <c r="U48" s="3"/>
      <c r="W48" s="4"/>
      <c r="X48" s="4"/>
      <c r="Y48" s="4"/>
      <c r="Z48" s="4"/>
      <c r="AA48" s="4"/>
      <c r="AB48" s="4"/>
      <c r="AC48" s="4"/>
    </row>
    <row r="49" spans="1:29" s="45" customFormat="1" ht="30" customHeight="1">
      <c r="A49" s="325"/>
      <c r="B49" s="48"/>
      <c r="C49" s="39"/>
      <c r="D49" s="101"/>
      <c r="E49" s="101"/>
      <c r="F49" s="1"/>
      <c r="G49" s="1"/>
      <c r="H49" s="308" t="b">
        <f>N49</f>
        <v>1</v>
      </c>
      <c r="I49" s="309">
        <f>IF(H49,1,0)</f>
        <v>1</v>
      </c>
      <c r="J49" s="20"/>
      <c r="K49" s="43"/>
      <c r="L49" s="43"/>
      <c r="M49" s="43"/>
      <c r="N49" s="20" t="b">
        <f>Q49</f>
        <v>1</v>
      </c>
      <c r="O49" s="21"/>
      <c r="P49" s="21"/>
      <c r="Q49" s="21" t="b">
        <f>NOT(OR(Q47="",Q47="Введите здесь значение"))</f>
        <v>1</v>
      </c>
      <c r="R49" s="21"/>
      <c r="S49" s="21"/>
      <c r="T49" s="43"/>
      <c r="U49" s="43"/>
      <c r="V49" s="43"/>
      <c r="W49" s="43"/>
      <c r="X49" s="43"/>
      <c r="Y49" s="44"/>
      <c r="Z49" s="43"/>
    </row>
    <row r="50" spans="1:29" ht="18" customHeight="1">
      <c r="A50" s="325" t="s">
        <v>182</v>
      </c>
      <c r="B50" s="9"/>
      <c r="C50" s="23"/>
      <c r="D50" s="514" t="s">
        <v>15</v>
      </c>
      <c r="E50" s="515"/>
      <c r="F50" s="515"/>
      <c r="G50" s="515"/>
      <c r="H50" s="515"/>
      <c r="I50" s="515"/>
      <c r="J50" s="515"/>
      <c r="K50" s="515"/>
      <c r="L50" s="515"/>
      <c r="M50" s="515"/>
      <c r="N50" s="515"/>
      <c r="O50" s="515"/>
      <c r="P50" s="515"/>
      <c r="Q50" s="515"/>
      <c r="R50" s="516"/>
      <c r="S50" s="10"/>
      <c r="T50" s="10"/>
      <c r="U50" s="10"/>
      <c r="AA50" s="3"/>
      <c r="AB50" s="2"/>
      <c r="AC50" s="4"/>
    </row>
    <row r="51" spans="1:29" s="8" customFormat="1" ht="18" customHeight="1">
      <c r="A51" s="325"/>
      <c r="B51" s="9"/>
      <c r="C51" s="24"/>
      <c r="D51" s="517"/>
      <c r="E51" s="518"/>
      <c r="F51" s="518"/>
      <c r="G51" s="518"/>
      <c r="H51" s="518"/>
      <c r="I51" s="518"/>
      <c r="J51" s="518"/>
      <c r="K51" s="518"/>
      <c r="L51" s="518"/>
      <c r="M51" s="518"/>
      <c r="N51" s="518"/>
      <c r="O51" s="518"/>
      <c r="P51" s="518"/>
      <c r="Q51" s="518"/>
      <c r="R51" s="519"/>
      <c r="S51" s="10"/>
      <c r="T51" s="10"/>
      <c r="U51" s="10"/>
      <c r="V51" s="6"/>
      <c r="W51" s="6"/>
      <c r="X51" s="6"/>
      <c r="Y51" s="6"/>
      <c r="Z51" s="6"/>
      <c r="AA51" s="7"/>
      <c r="AB51" s="6"/>
    </row>
    <row r="52" spans="1:29" s="8" customFormat="1" ht="11.25" hidden="1" customHeight="1">
      <c r="A52" s="325"/>
      <c r="B52" s="9"/>
      <c r="C52" s="12"/>
      <c r="D52" s="13"/>
      <c r="E52" s="14"/>
      <c r="F52" s="1"/>
      <c r="G52" s="1"/>
      <c r="H52" s="35"/>
      <c r="I52" s="5"/>
      <c r="J52" s="5"/>
      <c r="K52" s="6"/>
      <c r="L52" s="6"/>
      <c r="M52" s="6"/>
      <c r="N52" s="5"/>
      <c r="O52" s="5"/>
      <c r="P52" s="5"/>
      <c r="Q52" s="5"/>
      <c r="R52" s="5"/>
      <c r="S52" s="5"/>
      <c r="T52" s="5"/>
      <c r="U52" s="5"/>
      <c r="V52" s="6"/>
      <c r="W52" s="6"/>
      <c r="X52" s="6"/>
      <c r="Y52" s="6"/>
      <c r="Z52" s="6"/>
      <c r="AA52" s="7"/>
      <c r="AB52" s="6"/>
    </row>
    <row r="53" spans="1:29" ht="14.25" customHeight="1">
      <c r="B53" s="9"/>
      <c r="C53" s="15"/>
      <c r="D53" s="13"/>
      <c r="E53" s="103"/>
      <c r="F53" s="508" t="s">
        <v>11</v>
      </c>
      <c r="G53" s="509"/>
      <c r="H53" s="509"/>
      <c r="I53" s="509"/>
      <c r="J53" s="509"/>
      <c r="K53" s="509"/>
      <c r="L53" s="509"/>
      <c r="M53" s="509"/>
      <c r="N53" s="509"/>
      <c r="O53" s="509"/>
      <c r="P53" s="509"/>
      <c r="Q53" s="509"/>
      <c r="R53" s="510"/>
      <c r="S53" s="29"/>
      <c r="T53" s="29"/>
      <c r="U53" s="29"/>
      <c r="AA53" s="3"/>
      <c r="AB53" s="2"/>
      <c r="AC53" s="4"/>
    </row>
    <row r="54" spans="1:29" ht="14.25" customHeight="1">
      <c r="B54" s="9"/>
      <c r="C54" s="15"/>
      <c r="D54" s="13"/>
      <c r="E54" s="103"/>
      <c r="F54" s="511"/>
      <c r="G54" s="512"/>
      <c r="H54" s="512"/>
      <c r="I54" s="512"/>
      <c r="J54" s="512"/>
      <c r="K54" s="512"/>
      <c r="L54" s="512"/>
      <c r="M54" s="512"/>
      <c r="N54" s="512"/>
      <c r="O54" s="512"/>
      <c r="P54" s="512"/>
      <c r="Q54" s="512"/>
      <c r="R54" s="513"/>
      <c r="S54" s="29"/>
      <c r="T54" s="29"/>
      <c r="U54" s="29"/>
      <c r="AA54" s="3"/>
      <c r="AB54" s="2"/>
      <c r="AC54" s="4"/>
    </row>
    <row r="55" spans="1:29" ht="11.25" customHeight="1">
      <c r="B55" s="9"/>
      <c r="C55" s="15"/>
      <c r="D55" s="13"/>
      <c r="E55" s="14"/>
      <c r="F55" s="22"/>
      <c r="G55" s="22"/>
      <c r="H55" s="105"/>
      <c r="I55" s="28"/>
      <c r="J55" s="17"/>
      <c r="N55" s="29"/>
      <c r="O55" s="29"/>
      <c r="P55" s="29"/>
      <c r="Q55" s="29"/>
      <c r="R55" s="29"/>
      <c r="S55" s="29"/>
      <c r="T55" s="29"/>
      <c r="U55" s="29"/>
      <c r="AA55" s="3"/>
      <c r="AB55" s="2"/>
      <c r="AC55" s="4"/>
    </row>
    <row r="56" spans="1:29" ht="17.25" customHeight="1">
      <c r="A56" s="325" t="s">
        <v>183</v>
      </c>
      <c r="B56" s="9"/>
      <c r="C56" s="15"/>
      <c r="D56" s="13"/>
      <c r="E56" s="52"/>
      <c r="F56" s="38"/>
      <c r="G56" s="36"/>
      <c r="H56" s="451" t="s">
        <v>184</v>
      </c>
      <c r="I56" s="486"/>
      <c r="J56" s="486"/>
      <c r="K56" s="486"/>
      <c r="L56" s="486"/>
      <c r="M56" s="486"/>
      <c r="N56" s="486"/>
      <c r="O56" s="486"/>
      <c r="P56" s="486"/>
      <c r="Q56" s="486"/>
      <c r="R56" s="452"/>
      <c r="S56" s="4"/>
      <c r="T56" s="4"/>
      <c r="U56" s="4"/>
      <c r="V56" s="4"/>
      <c r="W56" s="4"/>
      <c r="X56" s="4"/>
      <c r="Y56" s="4"/>
      <c r="Z56" s="4"/>
      <c r="AA56" s="4"/>
      <c r="AB56" s="4"/>
      <c r="AC56" s="4"/>
    </row>
    <row r="57" spans="1:29" ht="17.25" customHeight="1">
      <c r="B57" s="9"/>
      <c r="C57" s="15"/>
      <c r="D57" s="13"/>
      <c r="E57" s="16"/>
      <c r="F57" s="25"/>
      <c r="G57" s="37"/>
      <c r="H57" s="453"/>
      <c r="I57" s="487"/>
      <c r="J57" s="487"/>
      <c r="K57" s="487"/>
      <c r="L57" s="487"/>
      <c r="M57" s="487"/>
      <c r="N57" s="487"/>
      <c r="O57" s="487"/>
      <c r="P57" s="487"/>
      <c r="Q57" s="487"/>
      <c r="R57" s="454"/>
      <c r="S57" s="4"/>
      <c r="T57" s="4"/>
      <c r="U57" s="4"/>
      <c r="V57" s="4"/>
      <c r="W57" s="4"/>
      <c r="X57" s="4"/>
      <c r="Y57" s="4"/>
      <c r="Z57" s="4"/>
      <c r="AA57" s="4"/>
      <c r="AB57" s="4"/>
      <c r="AC57" s="4"/>
    </row>
    <row r="58" spans="1:29" s="45" customFormat="1" ht="11.25" customHeight="1" thickBot="1">
      <c r="A58" s="325"/>
      <c r="B58" s="48"/>
      <c r="C58" s="39"/>
      <c r="D58" s="40"/>
      <c r="E58" s="19"/>
      <c r="F58" s="42"/>
      <c r="G58" s="35"/>
      <c r="H58" s="55"/>
      <c r="I58" s="60"/>
      <c r="J58" s="20"/>
      <c r="K58" s="43"/>
      <c r="L58" s="43"/>
      <c r="M58" s="43"/>
      <c r="N58" s="43"/>
      <c r="O58" s="44"/>
      <c r="P58" s="43"/>
    </row>
    <row r="59" spans="1:29" ht="37.5" customHeight="1">
      <c r="A59" s="325" t="s">
        <v>185</v>
      </c>
      <c r="B59" s="9"/>
      <c r="C59" s="15"/>
      <c r="D59" s="13"/>
      <c r="E59" s="14"/>
      <c r="F59" s="42"/>
      <c r="G59" s="35"/>
      <c r="H59" s="40"/>
      <c r="I59" s="50"/>
      <c r="J59" s="38"/>
      <c r="K59" s="465" t="s">
        <v>186</v>
      </c>
      <c r="L59" s="488"/>
      <c r="M59" s="46"/>
      <c r="N59" s="482" t="s">
        <v>154</v>
      </c>
      <c r="O59" s="483"/>
      <c r="P59" s="26"/>
      <c r="Q59" s="476" t="s">
        <v>187</v>
      </c>
      <c r="R59" s="477"/>
      <c r="S59" s="478"/>
      <c r="T59" s="4"/>
      <c r="U59" s="4"/>
      <c r="V59" s="4"/>
      <c r="W59" s="4"/>
      <c r="X59" s="4"/>
      <c r="Y59" s="4"/>
      <c r="Z59" s="4"/>
      <c r="AA59" s="4"/>
      <c r="AB59" s="4"/>
      <c r="AC59" s="4"/>
    </row>
    <row r="60" spans="1:29" ht="37.5" customHeight="1" thickBot="1">
      <c r="B60" s="9"/>
      <c r="C60" s="15"/>
      <c r="D60" s="13"/>
      <c r="E60" s="14"/>
      <c r="F60" s="42"/>
      <c r="G60" s="35"/>
      <c r="H60" s="40"/>
      <c r="I60" s="16"/>
      <c r="J60" s="25"/>
      <c r="K60" s="489"/>
      <c r="L60" s="490"/>
      <c r="M60" s="47"/>
      <c r="N60" s="484"/>
      <c r="O60" s="485"/>
      <c r="P60" s="27"/>
      <c r="Q60" s="473" t="s">
        <v>188</v>
      </c>
      <c r="R60" s="474"/>
      <c r="S60" s="475"/>
      <c r="T60" s="4"/>
      <c r="U60" s="4"/>
      <c r="V60" s="4"/>
      <c r="W60" s="4"/>
      <c r="X60" s="4"/>
      <c r="Y60" s="4"/>
      <c r="Z60" s="4"/>
      <c r="AA60" s="4"/>
      <c r="AB60" s="4"/>
      <c r="AC60" s="4"/>
    </row>
    <row r="61" spans="1:29" s="45" customFormat="1" ht="12" customHeight="1" thickBot="1">
      <c r="A61" s="325"/>
      <c r="B61" s="48"/>
      <c r="C61" s="39"/>
      <c r="D61" s="40"/>
      <c r="E61" s="41"/>
      <c r="F61" s="42"/>
      <c r="G61" s="35"/>
      <c r="H61" s="20" t="b">
        <f>AND(N61,Q61)</f>
        <v>1</v>
      </c>
      <c r="I61" s="51">
        <f>IF(H61,1,0)</f>
        <v>1</v>
      </c>
      <c r="J61" s="20"/>
      <c r="K61" s="43"/>
      <c r="L61" s="43"/>
      <c r="M61" s="43"/>
      <c r="N61" s="21" t="b">
        <f t="shared" ref="N61:N70" si="5">NOT(OR(N59="",N59="Укажите здесь ""Имеется"" или ""Отсутствует"""))</f>
        <v>1</v>
      </c>
      <c r="P61" s="21"/>
      <c r="Q61" s="21" t="b">
        <f t="shared" ref="Q61" si="6">OR(N59="Отсутствует",NOT(OR(Q59="",Q59="Укажите здесь ссылку на документ",Q60="",Q60="Укажите здесь название документа и соответствующий номер страницы")))</f>
        <v>1</v>
      </c>
      <c r="R61" s="21"/>
      <c r="S61" s="21"/>
      <c r="T61" s="43"/>
    </row>
    <row r="62" spans="1:29" ht="37.5" customHeight="1">
      <c r="A62" s="325" t="s">
        <v>189</v>
      </c>
      <c r="B62" s="9"/>
      <c r="C62" s="15"/>
      <c r="D62" s="13"/>
      <c r="E62" s="14"/>
      <c r="F62" s="42"/>
      <c r="G62" s="35"/>
      <c r="H62" s="40"/>
      <c r="I62" s="50"/>
      <c r="J62" s="38"/>
      <c r="K62" s="451" t="s">
        <v>190</v>
      </c>
      <c r="L62" s="479"/>
      <c r="M62" s="46"/>
      <c r="N62" s="482" t="s">
        <v>154</v>
      </c>
      <c r="O62" s="483"/>
      <c r="P62" s="26"/>
      <c r="Q62" s="476" t="s">
        <v>191</v>
      </c>
      <c r="R62" s="477"/>
      <c r="S62" s="478"/>
      <c r="T62" s="4"/>
      <c r="U62" s="4"/>
      <c r="V62" s="4"/>
      <c r="W62" s="4"/>
      <c r="X62" s="4"/>
      <c r="Y62" s="4"/>
      <c r="Z62" s="4"/>
      <c r="AA62" s="4"/>
      <c r="AB62" s="4"/>
      <c r="AC62" s="4"/>
    </row>
    <row r="63" spans="1:29" ht="37.5" customHeight="1" thickBot="1">
      <c r="B63" s="9"/>
      <c r="C63" s="15"/>
      <c r="D63" s="13"/>
      <c r="E63" s="14"/>
      <c r="F63" s="42"/>
      <c r="G63" s="35"/>
      <c r="H63" s="40"/>
      <c r="I63" s="16"/>
      <c r="J63" s="25"/>
      <c r="K63" s="480"/>
      <c r="L63" s="481"/>
      <c r="M63" s="47"/>
      <c r="N63" s="484"/>
      <c r="O63" s="485"/>
      <c r="P63" s="27"/>
      <c r="Q63" s="473" t="s">
        <v>192</v>
      </c>
      <c r="R63" s="474"/>
      <c r="S63" s="475"/>
      <c r="T63" s="4"/>
      <c r="U63" s="4"/>
      <c r="V63" s="4"/>
      <c r="W63" s="4"/>
      <c r="X63" s="4"/>
      <c r="Y63" s="4"/>
      <c r="Z63" s="4"/>
      <c r="AA63" s="4"/>
      <c r="AB63" s="4"/>
      <c r="AC63" s="4"/>
    </row>
    <row r="64" spans="1:29" s="45" customFormat="1" ht="12" customHeight="1" thickBot="1">
      <c r="A64" s="325"/>
      <c r="B64" s="48"/>
      <c r="C64" s="39"/>
      <c r="D64" s="40"/>
      <c r="E64" s="41"/>
      <c r="F64" s="42"/>
      <c r="G64" s="35"/>
      <c r="H64" s="20" t="b">
        <f>AND(N64,Q64)</f>
        <v>1</v>
      </c>
      <c r="I64" s="51">
        <f>IF(H64,1,0)</f>
        <v>1</v>
      </c>
      <c r="J64" s="20"/>
      <c r="K64" s="43"/>
      <c r="L64" s="43"/>
      <c r="M64" s="43"/>
      <c r="N64" s="21" t="b">
        <f t="shared" si="5"/>
        <v>1</v>
      </c>
      <c r="P64" s="21"/>
      <c r="Q64" s="21" t="b">
        <f t="shared" ref="Q64" si="7">OR(N62="Отсутствует",NOT(OR(Q62="",Q62="Укажите здесь ссылку на документ",Q63="",Q63="Укажите здесь название документа и соответствующий номер страницы")))</f>
        <v>1</v>
      </c>
      <c r="R64" s="21"/>
      <c r="S64" s="21"/>
      <c r="T64" s="43"/>
    </row>
    <row r="65" spans="1:29" ht="37.5" customHeight="1">
      <c r="A65" s="325" t="s">
        <v>193</v>
      </c>
      <c r="B65" s="9"/>
      <c r="C65" s="15"/>
      <c r="D65" s="13"/>
      <c r="E65" s="14"/>
      <c r="F65" s="42"/>
      <c r="G65" s="35"/>
      <c r="H65" s="40"/>
      <c r="I65" s="50"/>
      <c r="J65" s="38"/>
      <c r="K65" s="465" t="s">
        <v>194</v>
      </c>
      <c r="L65" s="488"/>
      <c r="M65" s="46"/>
      <c r="N65" s="482" t="s">
        <v>154</v>
      </c>
      <c r="O65" s="483"/>
      <c r="P65" s="26"/>
      <c r="Q65" s="476" t="s">
        <v>191</v>
      </c>
      <c r="R65" s="477"/>
      <c r="S65" s="478"/>
      <c r="T65" s="4"/>
      <c r="U65" s="4"/>
      <c r="V65" s="4"/>
      <c r="W65" s="4"/>
      <c r="X65" s="4"/>
      <c r="Y65" s="4"/>
      <c r="Z65" s="4"/>
      <c r="AA65" s="4"/>
      <c r="AB65" s="4"/>
      <c r="AC65" s="4"/>
    </row>
    <row r="66" spans="1:29" ht="37.5" customHeight="1" thickBot="1">
      <c r="B66" s="9"/>
      <c r="C66" s="15"/>
      <c r="D66" s="13"/>
      <c r="E66" s="14"/>
      <c r="F66" s="42"/>
      <c r="G66" s="35"/>
      <c r="H66" s="40"/>
      <c r="I66" s="16"/>
      <c r="J66" s="25"/>
      <c r="K66" s="489"/>
      <c r="L66" s="490"/>
      <c r="M66" s="47"/>
      <c r="N66" s="484"/>
      <c r="O66" s="485"/>
      <c r="P66" s="27"/>
      <c r="Q66" s="473" t="s">
        <v>195</v>
      </c>
      <c r="R66" s="474"/>
      <c r="S66" s="475"/>
      <c r="T66" s="4"/>
      <c r="U66" s="4"/>
      <c r="V66" s="4"/>
      <c r="W66" s="4"/>
      <c r="X66" s="4"/>
      <c r="Y66" s="4"/>
      <c r="Z66" s="4"/>
      <c r="AA66" s="4"/>
      <c r="AB66" s="4"/>
      <c r="AC66" s="4"/>
    </row>
    <row r="67" spans="1:29" s="45" customFormat="1" ht="12" customHeight="1" thickBot="1">
      <c r="A67" s="325"/>
      <c r="B67" s="48"/>
      <c r="C67" s="39"/>
      <c r="D67" s="40"/>
      <c r="E67" s="41"/>
      <c r="F67" s="42"/>
      <c r="G67" s="35"/>
      <c r="H67" s="20" t="b">
        <f>AND(N67,Q67)</f>
        <v>1</v>
      </c>
      <c r="I67" s="51">
        <f>IF(H67,1,0)</f>
        <v>1</v>
      </c>
      <c r="J67" s="20"/>
      <c r="K67" s="43"/>
      <c r="L67" s="43"/>
      <c r="M67" s="43"/>
      <c r="N67" s="21" t="b">
        <f t="shared" si="5"/>
        <v>1</v>
      </c>
      <c r="P67" s="21"/>
      <c r="Q67" s="21" t="b">
        <f t="shared" ref="Q67" si="8">OR(N65="Отсутствует",NOT(OR(Q65="",Q65="Укажите здесь ссылку на документ",Q66="",Q66="Укажите здесь название документа и соответствующий номер страницы")))</f>
        <v>1</v>
      </c>
      <c r="R67" s="21"/>
      <c r="S67" s="21"/>
      <c r="T67" s="43"/>
    </row>
    <row r="68" spans="1:29" ht="37.5" customHeight="1">
      <c r="A68" s="325" t="s">
        <v>196</v>
      </c>
      <c r="B68" s="9"/>
      <c r="C68" s="15"/>
      <c r="D68" s="13"/>
      <c r="E68" s="14"/>
      <c r="F68" s="42"/>
      <c r="G68" s="35"/>
      <c r="H68" s="40"/>
      <c r="I68" s="50"/>
      <c r="J68" s="38"/>
      <c r="K68" s="451" t="s">
        <v>197</v>
      </c>
      <c r="L68" s="479"/>
      <c r="M68" s="46"/>
      <c r="N68" s="482" t="s">
        <v>154</v>
      </c>
      <c r="O68" s="483"/>
      <c r="P68" s="26"/>
      <c r="Q68" s="476" t="s">
        <v>191</v>
      </c>
      <c r="R68" s="477"/>
      <c r="S68" s="478"/>
      <c r="T68" s="4"/>
      <c r="U68" s="4"/>
      <c r="V68" s="4"/>
      <c r="W68" s="4"/>
      <c r="X68" s="4"/>
      <c r="Y68" s="4"/>
      <c r="Z68" s="4"/>
      <c r="AA68" s="4"/>
      <c r="AB68" s="4"/>
      <c r="AC68" s="4"/>
    </row>
    <row r="69" spans="1:29" ht="37.5" customHeight="1" thickBot="1">
      <c r="B69" s="9"/>
      <c r="C69" s="15"/>
      <c r="D69" s="13"/>
      <c r="E69" s="14"/>
      <c r="F69" s="42"/>
      <c r="G69" s="35"/>
      <c r="H69" s="40"/>
      <c r="I69" s="16"/>
      <c r="J69" s="25"/>
      <c r="K69" s="480"/>
      <c r="L69" s="481"/>
      <c r="M69" s="47"/>
      <c r="N69" s="484"/>
      <c r="O69" s="485"/>
      <c r="P69" s="27"/>
      <c r="Q69" s="473" t="s">
        <v>198</v>
      </c>
      <c r="R69" s="474"/>
      <c r="S69" s="475"/>
      <c r="T69" s="4"/>
      <c r="U69" s="4"/>
      <c r="V69" s="4"/>
      <c r="W69" s="4"/>
      <c r="X69" s="4"/>
      <c r="Y69" s="4"/>
      <c r="Z69" s="4"/>
      <c r="AA69" s="4"/>
      <c r="AB69" s="4"/>
      <c r="AC69" s="4"/>
    </row>
    <row r="70" spans="1:29" s="45" customFormat="1" ht="12" customHeight="1" thickBot="1">
      <c r="A70" s="325"/>
      <c r="B70" s="48"/>
      <c r="C70" s="39"/>
      <c r="D70" s="40"/>
      <c r="E70" s="41"/>
      <c r="F70" s="42"/>
      <c r="G70" s="35"/>
      <c r="H70" s="55" t="b">
        <f>AND(N70,Q70)</f>
        <v>1</v>
      </c>
      <c r="I70" s="51">
        <f>IF(H70,1,0)</f>
        <v>1</v>
      </c>
      <c r="J70" s="20"/>
      <c r="K70" s="43"/>
      <c r="L70" s="43"/>
      <c r="M70" s="43"/>
      <c r="N70" s="21" t="b">
        <f t="shared" si="5"/>
        <v>1</v>
      </c>
      <c r="P70" s="21"/>
      <c r="Q70" s="21" t="b">
        <f t="shared" ref="Q70" si="9">OR(N68="Отсутствует",NOT(OR(Q68="",Q68="Укажите здесь ссылку на документ",Q69="",Q69="Укажите здесь название документа и соответствующий номер страницы")))</f>
        <v>1</v>
      </c>
      <c r="R70" s="21"/>
      <c r="S70" s="21"/>
      <c r="T70" s="43"/>
    </row>
    <row r="71" spans="1:29" ht="39.75" customHeight="1">
      <c r="A71" s="325" t="s">
        <v>199</v>
      </c>
      <c r="B71" s="9"/>
      <c r="C71" s="15"/>
      <c r="D71" s="13"/>
      <c r="E71" s="14"/>
      <c r="H71" s="40"/>
      <c r="I71" s="50"/>
      <c r="J71" s="38"/>
      <c r="K71" s="465" t="s">
        <v>200</v>
      </c>
      <c r="L71" s="466"/>
      <c r="M71" s="298"/>
      <c r="N71" s="455">
        <f>IF(NOT(AND(Справочник!H$12,Q73)),"Этот показатель вычисляется по введенному значению в ячейке справа",IF(OR(Q71&gt;Справочник!G$12,Справочник!G$12=0),0,ROUND(Q71/Справочник!G$12+0.00045,3)))</f>
        <v>0.5</v>
      </c>
      <c r="O71" s="456"/>
      <c r="P71" s="33"/>
      <c r="Q71" s="459">
        <v>11</v>
      </c>
      <c r="R71" s="461" t="s">
        <v>201</v>
      </c>
      <c r="S71" s="462"/>
      <c r="Y71" s="3"/>
      <c r="AA71" s="4"/>
      <c r="AB71" s="4"/>
      <c r="AC71" s="4"/>
    </row>
    <row r="72" spans="1:29" ht="39.75" customHeight="1" thickBot="1">
      <c r="B72" s="9"/>
      <c r="C72" s="15"/>
      <c r="D72" s="13"/>
      <c r="E72" s="14"/>
      <c r="H72" s="40"/>
      <c r="I72" s="16"/>
      <c r="J72" s="25"/>
      <c r="K72" s="467"/>
      <c r="L72" s="468"/>
      <c r="M72" s="297"/>
      <c r="N72" s="457"/>
      <c r="O72" s="458"/>
      <c r="P72" s="34"/>
      <c r="Q72" s="460"/>
      <c r="R72" s="463"/>
      <c r="S72" s="464"/>
      <c r="Y72" s="3"/>
      <c r="AA72" s="4"/>
      <c r="AB72" s="4"/>
      <c r="AC72" s="4"/>
    </row>
    <row r="73" spans="1:29" s="45" customFormat="1" ht="11.25" customHeight="1" thickBot="1">
      <c r="A73" s="325"/>
      <c r="B73" s="48"/>
      <c r="C73" s="39"/>
      <c r="D73" s="40"/>
      <c r="E73" s="41"/>
      <c r="F73" s="42"/>
      <c r="G73" s="42"/>
      <c r="H73" s="49" t="b">
        <f>N73</f>
        <v>1</v>
      </c>
      <c r="I73" s="51">
        <f>IF(H73,1,0)</f>
        <v>1</v>
      </c>
      <c r="J73" s="20"/>
      <c r="K73" s="43"/>
      <c r="L73" s="43"/>
      <c r="M73" s="43"/>
      <c r="N73" s="20" t="b">
        <f>Q73</f>
        <v>1</v>
      </c>
      <c r="O73" s="21"/>
      <c r="P73" s="21"/>
      <c r="Q73" s="21" t="b">
        <f>NOT(OR(Q71="",Q71="Введите здесь значение"))</f>
        <v>1</v>
      </c>
      <c r="R73" s="21"/>
      <c r="S73" s="21"/>
      <c r="T73" s="21"/>
      <c r="U73" s="21"/>
      <c r="V73" s="43"/>
      <c r="W73" s="43"/>
      <c r="X73" s="43"/>
      <c r="Y73" s="43"/>
      <c r="Z73" s="43"/>
      <c r="AA73" s="43"/>
      <c r="AB73" s="44"/>
      <c r="AC73" s="43"/>
    </row>
    <row r="74" spans="1:29" ht="45.75" customHeight="1">
      <c r="A74" s="325" t="s">
        <v>202</v>
      </c>
      <c r="B74" s="9"/>
      <c r="C74" s="15"/>
      <c r="D74" s="13"/>
      <c r="E74" s="14"/>
      <c r="H74" s="40"/>
      <c r="I74" s="50"/>
      <c r="J74" s="38"/>
      <c r="K74" s="465" t="s">
        <v>203</v>
      </c>
      <c r="L74" s="466"/>
      <c r="M74" s="298"/>
      <c r="N74" s="455">
        <f>IF(NOT(AND(Справочник!H$12,Q76)),"Этот показатель вычисляется по введенному значению в ячейке справа",IF(OR(Q74&gt;Справочник!G$12,Справочник!G$12=0),0,ROUND(Q74/Справочник!G$12+0.00045,3)))</f>
        <v>0.5</v>
      </c>
      <c r="O74" s="456"/>
      <c r="P74" s="33"/>
      <c r="Q74" s="459">
        <v>11</v>
      </c>
      <c r="R74" s="461" t="s">
        <v>204</v>
      </c>
      <c r="S74" s="462"/>
      <c r="Y74" s="3"/>
      <c r="AA74" s="4"/>
      <c r="AB74" s="4"/>
      <c r="AC74" s="4"/>
    </row>
    <row r="75" spans="1:29" ht="45.75" customHeight="1" thickBot="1">
      <c r="B75" s="9"/>
      <c r="C75" s="15"/>
      <c r="D75" s="13"/>
      <c r="E75" s="14"/>
      <c r="I75" s="22"/>
      <c r="J75" s="25"/>
      <c r="K75" s="467"/>
      <c r="L75" s="468"/>
      <c r="M75" s="297"/>
      <c r="N75" s="457"/>
      <c r="O75" s="458"/>
      <c r="P75" s="34"/>
      <c r="Q75" s="460"/>
      <c r="R75" s="463"/>
      <c r="S75" s="464"/>
      <c r="Y75" s="3"/>
      <c r="AA75" s="4"/>
      <c r="AB75" s="4"/>
      <c r="AC75" s="4"/>
    </row>
    <row r="76" spans="1:29" s="45" customFormat="1" ht="11.25" customHeight="1">
      <c r="A76" s="325"/>
      <c r="B76" s="48"/>
      <c r="C76" s="39"/>
      <c r="D76" s="40"/>
      <c r="E76" s="41"/>
      <c r="F76" s="42"/>
      <c r="G76" s="42"/>
      <c r="H76" s="54" t="b">
        <f>N76</f>
        <v>1</v>
      </c>
      <c r="I76" s="45">
        <f>IF(H76,1,0)</f>
        <v>1</v>
      </c>
      <c r="J76" s="20"/>
      <c r="K76" s="43"/>
      <c r="L76" s="43"/>
      <c r="M76" s="43"/>
      <c r="N76" s="20" t="b">
        <f>Q76</f>
        <v>1</v>
      </c>
      <c r="O76" s="21"/>
      <c r="P76" s="21"/>
      <c r="Q76" s="21" t="b">
        <f>NOT(OR(Q74="",Q74="Введите здесь значение"))</f>
        <v>1</v>
      </c>
      <c r="R76" s="21"/>
      <c r="S76" s="21"/>
      <c r="T76" s="21"/>
      <c r="U76" s="21"/>
      <c r="V76" s="43"/>
      <c r="W76" s="43"/>
      <c r="X76" s="43"/>
      <c r="Y76" s="43"/>
      <c r="Z76" s="43"/>
      <c r="AA76" s="43"/>
      <c r="AB76" s="44"/>
      <c r="AC76" s="43"/>
    </row>
    <row r="77" spans="1:29" ht="17.25" customHeight="1">
      <c r="A77" s="325" t="s">
        <v>205</v>
      </c>
      <c r="B77" s="9"/>
      <c r="C77" s="15"/>
      <c r="D77" s="13"/>
      <c r="E77" s="52"/>
      <c r="F77" s="38"/>
      <c r="G77" s="36"/>
      <c r="H77" s="451" t="s">
        <v>206</v>
      </c>
      <c r="I77" s="486"/>
      <c r="J77" s="486"/>
      <c r="K77" s="486"/>
      <c r="L77" s="486"/>
      <c r="M77" s="486"/>
      <c r="N77" s="486"/>
      <c r="O77" s="486"/>
      <c r="P77" s="486"/>
      <c r="Q77" s="486"/>
      <c r="R77" s="452"/>
      <c r="S77" s="4"/>
      <c r="T77" s="4"/>
      <c r="U77" s="4"/>
      <c r="V77" s="4"/>
      <c r="W77" s="4"/>
      <c r="X77" s="4"/>
      <c r="Y77" s="4"/>
      <c r="Z77" s="4"/>
      <c r="AA77" s="4"/>
      <c r="AB77" s="4"/>
      <c r="AC77" s="4"/>
    </row>
    <row r="78" spans="1:29" ht="17.25" customHeight="1">
      <c r="B78" s="9"/>
      <c r="C78" s="15"/>
      <c r="D78" s="13"/>
      <c r="E78" s="16"/>
      <c r="F78" s="25"/>
      <c r="G78" s="37"/>
      <c r="H78" s="453"/>
      <c r="I78" s="487"/>
      <c r="J78" s="487"/>
      <c r="K78" s="487"/>
      <c r="L78" s="487"/>
      <c r="M78" s="487"/>
      <c r="N78" s="487"/>
      <c r="O78" s="487"/>
      <c r="P78" s="487"/>
      <c r="Q78" s="487"/>
      <c r="R78" s="454"/>
      <c r="S78" s="4"/>
      <c r="T78" s="4"/>
      <c r="U78" s="4"/>
      <c r="V78" s="4"/>
      <c r="W78" s="4"/>
      <c r="X78" s="4"/>
      <c r="Y78" s="4"/>
      <c r="Z78" s="4"/>
      <c r="AA78" s="4"/>
      <c r="AB78" s="4"/>
      <c r="AC78" s="4"/>
    </row>
    <row r="79" spans="1:29" s="45" customFormat="1" ht="11.25" customHeight="1" thickBot="1">
      <c r="A79" s="325"/>
      <c r="B79" s="48"/>
      <c r="C79" s="39"/>
      <c r="D79" s="13"/>
      <c r="E79" s="14"/>
      <c r="F79" s="42"/>
      <c r="G79" s="35"/>
      <c r="H79" s="55"/>
      <c r="I79" s="60"/>
      <c r="J79" s="43"/>
      <c r="K79" s="43"/>
      <c r="L79" s="43"/>
      <c r="M79" s="43"/>
      <c r="N79" s="44"/>
      <c r="O79" s="43"/>
    </row>
    <row r="80" spans="1:29" ht="37.5" customHeight="1">
      <c r="A80" s="325" t="s">
        <v>207</v>
      </c>
      <c r="B80" s="9"/>
      <c r="C80" s="15"/>
      <c r="D80" s="13"/>
      <c r="E80" s="14"/>
      <c r="F80" s="42"/>
      <c r="G80" s="35"/>
      <c r="H80" s="40"/>
      <c r="I80" s="50"/>
      <c r="J80" s="38"/>
      <c r="K80" s="465" t="s">
        <v>208</v>
      </c>
      <c r="L80" s="488"/>
      <c r="M80" s="46"/>
      <c r="N80" s="482" t="s">
        <v>154</v>
      </c>
      <c r="O80" s="483"/>
      <c r="P80" s="26"/>
      <c r="Q80" s="476" t="s">
        <v>209</v>
      </c>
      <c r="R80" s="477"/>
      <c r="S80" s="478"/>
      <c r="T80" s="4"/>
      <c r="U80" s="4"/>
      <c r="V80" s="4"/>
      <c r="W80" s="4"/>
      <c r="X80" s="4"/>
      <c r="Y80" s="4"/>
      <c r="Z80" s="4"/>
      <c r="AA80" s="4"/>
      <c r="AB80" s="4"/>
      <c r="AC80" s="4"/>
    </row>
    <row r="81" spans="1:29" ht="37.5" customHeight="1" thickBot="1">
      <c r="B81" s="9"/>
      <c r="C81" s="15"/>
      <c r="D81" s="13"/>
      <c r="E81" s="14"/>
      <c r="F81" s="42"/>
      <c r="G81" s="35"/>
      <c r="I81" s="22"/>
      <c r="J81" s="25"/>
      <c r="K81" s="489"/>
      <c r="L81" s="490"/>
      <c r="M81" s="47"/>
      <c r="N81" s="484"/>
      <c r="O81" s="485"/>
      <c r="P81" s="27"/>
      <c r="Q81" s="473" t="s">
        <v>210</v>
      </c>
      <c r="R81" s="474"/>
      <c r="S81" s="475"/>
      <c r="T81" s="4"/>
      <c r="U81" s="4"/>
      <c r="V81" s="4"/>
      <c r="W81" s="4"/>
      <c r="X81" s="4"/>
      <c r="Y81" s="4"/>
      <c r="Z81" s="4"/>
      <c r="AA81" s="4"/>
      <c r="AB81" s="4"/>
      <c r="AC81" s="4"/>
    </row>
    <row r="82" spans="1:29" s="45" customFormat="1" ht="12" customHeight="1">
      <c r="A82" s="325"/>
      <c r="B82" s="48"/>
      <c r="C82" s="39"/>
      <c r="D82" s="40"/>
      <c r="E82" s="41"/>
      <c r="F82" s="42"/>
      <c r="G82" s="35"/>
      <c r="H82" s="78" t="b">
        <f>AND(N82,Q82)</f>
        <v>1</v>
      </c>
      <c r="I82" s="309">
        <f>IF(H82,1,0)</f>
        <v>1</v>
      </c>
      <c r="J82" s="20"/>
      <c r="K82" s="43"/>
      <c r="L82" s="43"/>
      <c r="M82" s="43"/>
      <c r="N82" s="21" t="b">
        <f t="shared" ref="N82" si="10">NOT(OR(N80="",N80="Укажите здесь ""Имеется"" или ""Отсутствует"""))</f>
        <v>1</v>
      </c>
      <c r="P82" s="21"/>
      <c r="Q82" s="21" t="b">
        <f t="shared" ref="Q82" si="11">OR(N80="Отсутствует",NOT(OR(Q80="",Q80="Укажите здесь ссылку на документ",Q81="",Q81="Укажите здесь название документа и соответствующий номер страницы")))</f>
        <v>1</v>
      </c>
      <c r="R82" s="21"/>
      <c r="S82" s="21"/>
      <c r="T82" s="43"/>
    </row>
    <row r="83" spans="1:29" ht="27" customHeight="1">
      <c r="A83" s="325" t="s">
        <v>211</v>
      </c>
      <c r="B83" s="9"/>
      <c r="C83" s="15"/>
      <c r="D83" s="13"/>
      <c r="E83" s="52"/>
      <c r="F83" s="38"/>
      <c r="G83" s="36"/>
      <c r="H83" s="451" t="s">
        <v>212</v>
      </c>
      <c r="I83" s="486"/>
      <c r="J83" s="486"/>
      <c r="K83" s="486"/>
      <c r="L83" s="486"/>
      <c r="M83" s="486"/>
      <c r="N83" s="486"/>
      <c r="O83" s="486"/>
      <c r="P83" s="486"/>
      <c r="Q83" s="486"/>
      <c r="R83" s="452"/>
      <c r="S83" s="4"/>
      <c r="T83" s="4"/>
      <c r="U83" s="4"/>
      <c r="V83" s="4"/>
      <c r="W83" s="4"/>
      <c r="X83" s="4"/>
      <c r="Y83" s="4"/>
      <c r="Z83" s="4"/>
      <c r="AA83" s="4"/>
      <c r="AB83" s="4"/>
      <c r="AC83" s="4"/>
    </row>
    <row r="84" spans="1:29" ht="27" customHeight="1">
      <c r="B84" s="9"/>
      <c r="C84" s="15"/>
      <c r="D84" s="13"/>
      <c r="E84" s="16"/>
      <c r="F84" s="25"/>
      <c r="G84" s="37"/>
      <c r="H84" s="453"/>
      <c r="I84" s="487"/>
      <c r="J84" s="487"/>
      <c r="K84" s="487"/>
      <c r="L84" s="487"/>
      <c r="M84" s="487"/>
      <c r="N84" s="487"/>
      <c r="O84" s="487"/>
      <c r="P84" s="487"/>
      <c r="Q84" s="487"/>
      <c r="R84" s="454"/>
      <c r="S84" s="4"/>
      <c r="T84" s="4"/>
      <c r="U84" s="4"/>
      <c r="V84" s="4"/>
      <c r="W84" s="4"/>
      <c r="X84" s="4"/>
      <c r="Y84" s="4"/>
      <c r="Z84" s="4"/>
      <c r="AA84" s="4"/>
      <c r="AB84" s="4"/>
      <c r="AC84" s="4"/>
    </row>
    <row r="85" spans="1:29" s="45" customFormat="1" ht="11.25" customHeight="1" thickBot="1">
      <c r="A85" s="325"/>
      <c r="B85" s="48"/>
      <c r="C85" s="39"/>
      <c r="D85" s="40"/>
      <c r="E85" s="19"/>
      <c r="F85" s="42"/>
      <c r="G85" s="35"/>
      <c r="H85" s="55"/>
      <c r="I85" s="60"/>
      <c r="J85" s="43"/>
      <c r="K85" s="43"/>
      <c r="L85" s="43"/>
      <c r="M85" s="43"/>
      <c r="N85" s="44"/>
      <c r="O85" s="43"/>
    </row>
    <row r="86" spans="1:29" ht="49.5" customHeight="1">
      <c r="A86" s="325" t="s">
        <v>213</v>
      </c>
      <c r="B86" s="9"/>
      <c r="C86" s="15"/>
      <c r="D86" s="13"/>
      <c r="E86" s="14"/>
      <c r="H86" s="40"/>
      <c r="I86" s="50"/>
      <c r="J86" s="38"/>
      <c r="K86" s="451" t="s">
        <v>214</v>
      </c>
      <c r="L86" s="452"/>
      <c r="M86" s="298"/>
      <c r="N86" s="455">
        <f>IF(NOT(AND(Справочник!H$88,Q88)),"Этот показатель вычисляется по введенному значению в ячейке справа",IF(OR(Q86&gt;Справочник!G$88,Справочник!G$88=0),0,ROUND(Q86/Справочник!G$88+0.00045,3)))</f>
        <v>0.55100000000000005</v>
      </c>
      <c r="O86" s="456"/>
      <c r="P86" s="33"/>
      <c r="Q86" s="459">
        <v>109</v>
      </c>
      <c r="R86" s="461" t="s">
        <v>215</v>
      </c>
      <c r="S86" s="462"/>
      <c r="Y86" s="3"/>
      <c r="AA86" s="4"/>
      <c r="AB86" s="4"/>
      <c r="AC86" s="4"/>
    </row>
    <row r="87" spans="1:29" ht="49.5" customHeight="1" thickBot="1">
      <c r="B87" s="9"/>
      <c r="C87" s="15"/>
      <c r="D87" s="13"/>
      <c r="E87" s="14"/>
      <c r="I87" s="22"/>
      <c r="J87" s="25"/>
      <c r="K87" s="453"/>
      <c r="L87" s="454"/>
      <c r="M87" s="297"/>
      <c r="N87" s="457"/>
      <c r="O87" s="458"/>
      <c r="P87" s="34"/>
      <c r="Q87" s="460"/>
      <c r="R87" s="463"/>
      <c r="S87" s="464"/>
      <c r="Y87" s="3"/>
      <c r="AA87" s="4"/>
      <c r="AB87" s="4"/>
      <c r="AC87" s="4"/>
    </row>
    <row r="88" spans="1:29" s="45" customFormat="1" ht="11.25" customHeight="1">
      <c r="A88" s="325"/>
      <c r="B88" s="48"/>
      <c r="C88" s="39"/>
      <c r="D88" s="40"/>
      <c r="E88" s="41"/>
      <c r="F88" s="42"/>
      <c r="G88" s="42"/>
      <c r="H88" s="54" t="b">
        <f>N88</f>
        <v>1</v>
      </c>
      <c r="I88" s="45">
        <f>IF(H88,1,0)</f>
        <v>1</v>
      </c>
      <c r="J88" s="20"/>
      <c r="K88" s="43"/>
      <c r="L88" s="43"/>
      <c r="M88" s="43"/>
      <c r="N88" s="20" t="b">
        <f>Q88</f>
        <v>1</v>
      </c>
      <c r="O88" s="21"/>
      <c r="P88" s="21"/>
      <c r="Q88" s="21" t="b">
        <f>NOT(OR(Q86="",Q86="Введите здесь значение"))</f>
        <v>1</v>
      </c>
      <c r="R88" s="21"/>
      <c r="S88" s="21"/>
      <c r="T88" s="21"/>
      <c r="U88" s="21"/>
      <c r="V88" s="43"/>
      <c r="W88" s="43"/>
      <c r="X88" s="43"/>
      <c r="Y88" s="43"/>
      <c r="Z88" s="43"/>
      <c r="AA88" s="43"/>
      <c r="AB88" s="44"/>
      <c r="AC88" s="43"/>
    </row>
    <row r="89" spans="1:29" ht="17.25" customHeight="1">
      <c r="A89" s="325" t="s">
        <v>216</v>
      </c>
      <c r="B89" s="9"/>
      <c r="C89" s="15"/>
      <c r="D89" s="13"/>
      <c r="E89" s="52"/>
      <c r="F89" s="38"/>
      <c r="G89" s="36"/>
      <c r="H89" s="451" t="s">
        <v>217</v>
      </c>
      <c r="I89" s="486"/>
      <c r="J89" s="486"/>
      <c r="K89" s="486"/>
      <c r="L89" s="486"/>
      <c r="M89" s="486"/>
      <c r="N89" s="486"/>
      <c r="O89" s="486"/>
      <c r="P89" s="486"/>
      <c r="Q89" s="486"/>
      <c r="R89" s="452"/>
      <c r="S89" s="4"/>
      <c r="T89" s="4"/>
      <c r="U89" s="4"/>
      <c r="V89" s="4"/>
      <c r="W89" s="4"/>
      <c r="X89" s="4"/>
      <c r="Y89" s="4"/>
      <c r="Z89" s="4"/>
      <c r="AA89" s="4"/>
      <c r="AB89" s="4"/>
      <c r="AC89" s="4"/>
    </row>
    <row r="90" spans="1:29" ht="17.25" customHeight="1">
      <c r="B90" s="9"/>
      <c r="C90" s="15"/>
      <c r="D90" s="13"/>
      <c r="E90" s="16"/>
      <c r="F90" s="25"/>
      <c r="G90" s="37"/>
      <c r="H90" s="453"/>
      <c r="I90" s="487"/>
      <c r="J90" s="487"/>
      <c r="K90" s="487"/>
      <c r="L90" s="487"/>
      <c r="M90" s="487"/>
      <c r="N90" s="487"/>
      <c r="O90" s="487"/>
      <c r="P90" s="487"/>
      <c r="Q90" s="487"/>
      <c r="R90" s="454"/>
      <c r="S90" s="4"/>
      <c r="T90" s="4"/>
      <c r="U90" s="4"/>
      <c r="V90" s="4"/>
      <c r="W90" s="4"/>
      <c r="X90" s="4"/>
      <c r="Y90" s="4"/>
      <c r="Z90" s="4"/>
      <c r="AA90" s="4"/>
      <c r="AB90" s="4"/>
      <c r="AC90" s="4"/>
    </row>
    <row r="91" spans="1:29" s="45" customFormat="1" ht="11.25" customHeight="1" thickBot="1">
      <c r="A91" s="325"/>
      <c r="B91" s="48"/>
      <c r="C91" s="39"/>
      <c r="D91" s="40"/>
      <c r="E91" s="19"/>
      <c r="F91" s="42"/>
      <c r="G91" s="35"/>
      <c r="H91" s="55"/>
      <c r="I91" s="60"/>
      <c r="J91" s="43"/>
      <c r="K91" s="43"/>
      <c r="L91" s="43"/>
      <c r="M91" s="43"/>
      <c r="N91" s="43"/>
      <c r="O91" s="44"/>
      <c r="P91" s="43"/>
    </row>
    <row r="92" spans="1:29" ht="39" customHeight="1">
      <c r="A92" s="325" t="s">
        <v>218</v>
      </c>
      <c r="B92" s="9"/>
      <c r="C92" s="15"/>
      <c r="D92" s="13"/>
      <c r="E92" s="14"/>
      <c r="H92" s="40"/>
      <c r="I92" s="50"/>
      <c r="J92" s="38"/>
      <c r="K92" s="451" t="s">
        <v>219</v>
      </c>
      <c r="L92" s="452"/>
      <c r="M92" s="298"/>
      <c r="N92" s="455">
        <f>IF(NOT(AND(Справочник!H$88,Q94)),"Этот показатель вычисляется по введенному значению в ячейке справа",IF(OR(Q92&gt;Справочник!G$88,Справочник!G$88=0),0,ROUND(Q92/Справочник!G$88+0.00045,3)))</f>
        <v>0.51600000000000001</v>
      </c>
      <c r="O92" s="456"/>
      <c r="P92" s="33"/>
      <c r="Q92" s="459">
        <v>102</v>
      </c>
      <c r="R92" s="461" t="s">
        <v>220</v>
      </c>
      <c r="S92" s="462"/>
      <c r="Y92" s="3"/>
      <c r="AA92" s="4"/>
      <c r="AB92" s="4"/>
      <c r="AC92" s="4"/>
    </row>
    <row r="93" spans="1:29" ht="39" customHeight="1" thickBot="1">
      <c r="B93" s="9"/>
      <c r="C93" s="15"/>
      <c r="D93" s="13"/>
      <c r="E93" s="14"/>
      <c r="H93" s="40"/>
      <c r="I93" s="16"/>
      <c r="J93" s="25"/>
      <c r="K93" s="453"/>
      <c r="L93" s="454"/>
      <c r="M93" s="297"/>
      <c r="N93" s="457"/>
      <c r="O93" s="458"/>
      <c r="P93" s="34"/>
      <c r="Q93" s="460"/>
      <c r="R93" s="463"/>
      <c r="S93" s="464"/>
      <c r="Y93" s="3"/>
      <c r="AA93" s="4"/>
      <c r="AB93" s="4"/>
      <c r="AC93" s="4"/>
    </row>
    <row r="94" spans="1:29" s="45" customFormat="1" ht="11.25" customHeight="1" thickBot="1">
      <c r="A94" s="325"/>
      <c r="B94" s="48"/>
      <c r="C94" s="39"/>
      <c r="D94" s="40"/>
      <c r="E94" s="41"/>
      <c r="F94" s="42"/>
      <c r="G94" s="42"/>
      <c r="H94" s="49" t="b">
        <f>Q94</f>
        <v>1</v>
      </c>
      <c r="I94" s="51">
        <f>IF(H94,1,0)</f>
        <v>1</v>
      </c>
      <c r="J94" s="20"/>
      <c r="K94" s="43"/>
      <c r="L94" s="43"/>
      <c r="M94" s="43"/>
      <c r="N94" s="20" t="b">
        <f>Q94</f>
        <v>1</v>
      </c>
      <c r="O94" s="21"/>
      <c r="P94" s="21"/>
      <c r="Q94" s="21" t="b">
        <f>NOT(OR(Q92="",Q92="Введите здесь значение"))</f>
        <v>1</v>
      </c>
      <c r="R94" s="21"/>
      <c r="S94" s="21"/>
      <c r="T94" s="21"/>
      <c r="U94" s="21"/>
      <c r="V94" s="43"/>
      <c r="W94" s="43"/>
      <c r="X94" s="43"/>
      <c r="Y94" s="43"/>
      <c r="Z94" s="43"/>
      <c r="AA94" s="43"/>
      <c r="AB94" s="44"/>
      <c r="AC94" s="43"/>
    </row>
    <row r="95" spans="1:29" ht="33" customHeight="1">
      <c r="A95" s="325" t="s">
        <v>221</v>
      </c>
      <c r="B95" s="9"/>
      <c r="C95" s="15"/>
      <c r="D95" s="13"/>
      <c r="E95" s="14"/>
      <c r="H95" s="40"/>
      <c r="I95" s="50"/>
      <c r="J95" s="38"/>
      <c r="K95" s="451" t="s">
        <v>222</v>
      </c>
      <c r="L95" s="452"/>
      <c r="M95" s="298"/>
      <c r="N95" s="455">
        <f>IF(NOT(AND(Справочник!H$88,Q97)),"Этот показатель вычисляется по введенному значению в ячейке справа",IF(OR(Q95&gt;Справочник!G$88,Справочник!G$88=0),0,ROUND(Q95/Справочник!G$88+0.00045,3)))</f>
        <v>0.28299999999999997</v>
      </c>
      <c r="O95" s="456"/>
      <c r="P95" s="33"/>
      <c r="Q95" s="459">
        <v>56</v>
      </c>
      <c r="R95" s="461" t="s">
        <v>223</v>
      </c>
      <c r="S95" s="462"/>
      <c r="Y95" s="3"/>
      <c r="AA95" s="4"/>
      <c r="AB95" s="4"/>
      <c r="AC95" s="4"/>
    </row>
    <row r="96" spans="1:29" ht="33" customHeight="1" thickBot="1">
      <c r="B96" s="9"/>
      <c r="C96" s="15"/>
      <c r="D96" s="13"/>
      <c r="E96" s="14"/>
      <c r="H96" s="40"/>
      <c r="I96" s="16"/>
      <c r="J96" s="25"/>
      <c r="K96" s="453"/>
      <c r="L96" s="454"/>
      <c r="M96" s="297"/>
      <c r="N96" s="457"/>
      <c r="O96" s="458"/>
      <c r="P96" s="34"/>
      <c r="Q96" s="460"/>
      <c r="R96" s="463"/>
      <c r="S96" s="464"/>
      <c r="Y96" s="3"/>
      <c r="AA96" s="4"/>
      <c r="AB96" s="4"/>
      <c r="AC96" s="4"/>
    </row>
    <row r="97" spans="1:29" s="45" customFormat="1" ht="11.25" customHeight="1" thickBot="1">
      <c r="A97" s="325"/>
      <c r="B97" s="48"/>
      <c r="C97" s="39"/>
      <c r="D97" s="40"/>
      <c r="E97" s="41"/>
      <c r="F97" s="42"/>
      <c r="G97" s="42"/>
      <c r="H97" s="49" t="b">
        <f>Q97</f>
        <v>1</v>
      </c>
      <c r="I97" s="51">
        <f>IF(H97,1,0)</f>
        <v>1</v>
      </c>
      <c r="J97" s="20"/>
      <c r="K97" s="43"/>
      <c r="L97" s="43"/>
      <c r="M97" s="43"/>
      <c r="N97" s="20" t="b">
        <f>Q97</f>
        <v>1</v>
      </c>
      <c r="O97" s="21"/>
      <c r="P97" s="21"/>
      <c r="Q97" s="21" t="b">
        <f>NOT(OR(Q95="",Q95="Введите здесь значение"))</f>
        <v>1</v>
      </c>
      <c r="R97" s="21"/>
      <c r="S97" s="21"/>
      <c r="T97" s="21"/>
      <c r="U97" s="21"/>
      <c r="V97" s="43"/>
      <c r="W97" s="43"/>
      <c r="X97" s="43"/>
      <c r="Y97" s="43"/>
      <c r="Z97" s="43"/>
      <c r="AA97" s="43"/>
      <c r="AB97" s="44"/>
      <c r="AC97" s="43"/>
    </row>
    <row r="98" spans="1:29" ht="33" customHeight="1">
      <c r="A98" s="325" t="s">
        <v>224</v>
      </c>
      <c r="B98" s="9"/>
      <c r="C98" s="15"/>
      <c r="D98" s="13"/>
      <c r="E98" s="14"/>
      <c r="H98" s="40"/>
      <c r="I98" s="50"/>
      <c r="J98" s="38"/>
      <c r="K98" s="451" t="s">
        <v>225</v>
      </c>
      <c r="L98" s="452"/>
      <c r="M98" s="298"/>
      <c r="N98" s="455">
        <f>IF(NOT(AND(Справочник!H$88,Q100)),"Этот показатель вычисляется по введенному значению в ячейке справа",IF(OR(Q98&gt;Справочник!G$88,Справочник!G$88=0),0,ROUND(Q98/Справочник!G$88+0.00045,3)))</f>
        <v>0</v>
      </c>
      <c r="O98" s="456"/>
      <c r="P98" s="33"/>
      <c r="Q98" s="459">
        <v>0</v>
      </c>
      <c r="R98" s="461" t="s">
        <v>226</v>
      </c>
      <c r="S98" s="462"/>
      <c r="Y98" s="3"/>
      <c r="AA98" s="4"/>
      <c r="AB98" s="4"/>
      <c r="AC98" s="4"/>
    </row>
    <row r="99" spans="1:29" ht="33" customHeight="1" thickBot="1">
      <c r="B99" s="9"/>
      <c r="C99" s="15"/>
      <c r="D99" s="13"/>
      <c r="E99" s="14"/>
      <c r="H99" s="40"/>
      <c r="I99" s="16"/>
      <c r="J99" s="25"/>
      <c r="K99" s="453"/>
      <c r="L99" s="454"/>
      <c r="M99" s="297"/>
      <c r="N99" s="457"/>
      <c r="O99" s="458"/>
      <c r="P99" s="34"/>
      <c r="Q99" s="460"/>
      <c r="R99" s="463"/>
      <c r="S99" s="464"/>
      <c r="Y99" s="3"/>
      <c r="AA99" s="4"/>
      <c r="AB99" s="4"/>
      <c r="AC99" s="4"/>
    </row>
    <row r="100" spans="1:29" s="45" customFormat="1" ht="11.25" customHeight="1" thickBot="1">
      <c r="A100" s="325"/>
      <c r="B100" s="48"/>
      <c r="C100" s="39"/>
      <c r="D100" s="40"/>
      <c r="E100" s="41"/>
      <c r="F100" s="42"/>
      <c r="G100" s="42"/>
      <c r="H100" s="49" t="b">
        <f>Q100</f>
        <v>1</v>
      </c>
      <c r="I100" s="51">
        <f>IF(H100,1,0)</f>
        <v>1</v>
      </c>
      <c r="J100" s="20"/>
      <c r="K100" s="43"/>
      <c r="L100" s="43"/>
      <c r="M100" s="43"/>
      <c r="N100" s="20" t="b">
        <f>Q100</f>
        <v>1</v>
      </c>
      <c r="O100" s="21"/>
      <c r="P100" s="21"/>
      <c r="Q100" s="21" t="b">
        <f>NOT(OR(Q98="",Q98="Введите здесь значение"))</f>
        <v>1</v>
      </c>
      <c r="R100" s="21"/>
      <c r="S100" s="21"/>
      <c r="T100" s="21"/>
      <c r="U100" s="21"/>
      <c r="V100" s="43"/>
      <c r="W100" s="43"/>
      <c r="X100" s="43"/>
      <c r="Y100" s="43"/>
      <c r="Z100" s="43"/>
      <c r="AA100" s="43"/>
      <c r="AB100" s="44"/>
      <c r="AC100" s="43"/>
    </row>
    <row r="101" spans="1:29" ht="33" customHeight="1">
      <c r="A101" s="325" t="s">
        <v>227</v>
      </c>
      <c r="B101" s="9"/>
      <c r="C101" s="15"/>
      <c r="D101" s="13"/>
      <c r="E101" s="14"/>
      <c r="H101" s="40"/>
      <c r="I101" s="50"/>
      <c r="J101" s="38"/>
      <c r="K101" s="451" t="s">
        <v>228</v>
      </c>
      <c r="L101" s="452"/>
      <c r="M101" s="298"/>
      <c r="N101" s="455">
        <f>IF(NOT(AND(Справочник!H$88,Q103)),"Этот показатель вычисляется по введенному значению в ячейке справа",IF(OR(Q101&gt;Справочник!G$88,Справочник!G$88=0),0,ROUND(Q101/Справочник!G$88+0.00045,3)))</f>
        <v>0.64700000000000002</v>
      </c>
      <c r="O101" s="456"/>
      <c r="P101" s="33"/>
      <c r="Q101" s="459">
        <v>128</v>
      </c>
      <c r="R101" s="461" t="s">
        <v>229</v>
      </c>
      <c r="S101" s="462"/>
      <c r="Y101" s="3"/>
      <c r="AA101" s="4"/>
      <c r="AB101" s="4"/>
      <c r="AC101" s="4"/>
    </row>
    <row r="102" spans="1:29" ht="33" customHeight="1" thickBot="1">
      <c r="B102" s="9"/>
      <c r="C102" s="15"/>
      <c r="D102" s="13"/>
      <c r="E102" s="14"/>
      <c r="H102" s="40"/>
      <c r="I102" s="16"/>
      <c r="J102" s="25"/>
      <c r="K102" s="453"/>
      <c r="L102" s="454"/>
      <c r="M102" s="297"/>
      <c r="N102" s="457"/>
      <c r="O102" s="458"/>
      <c r="P102" s="34"/>
      <c r="Q102" s="460"/>
      <c r="R102" s="463"/>
      <c r="S102" s="464"/>
      <c r="Y102" s="3"/>
      <c r="AA102" s="4"/>
      <c r="AB102" s="4"/>
      <c r="AC102" s="4"/>
    </row>
    <row r="103" spans="1:29" s="45" customFormat="1" ht="11.25" customHeight="1" thickBot="1">
      <c r="A103" s="325"/>
      <c r="B103" s="48"/>
      <c r="C103" s="39"/>
      <c r="D103" s="40"/>
      <c r="E103" s="41"/>
      <c r="F103" s="42"/>
      <c r="G103" s="42"/>
      <c r="H103" s="49" t="b">
        <f>Q103</f>
        <v>1</v>
      </c>
      <c r="I103" s="51">
        <f>IF(H103,1,0)</f>
        <v>1</v>
      </c>
      <c r="J103" s="20"/>
      <c r="K103" s="43"/>
      <c r="L103" s="43"/>
      <c r="M103" s="43"/>
      <c r="N103" s="20" t="b">
        <f>Q103</f>
        <v>1</v>
      </c>
      <c r="O103" s="21"/>
      <c r="P103" s="21"/>
      <c r="Q103" s="21" t="b">
        <f>NOT(OR(Q101="",Q101="Введите здесь значение"))</f>
        <v>1</v>
      </c>
      <c r="R103" s="21"/>
      <c r="S103" s="21"/>
      <c r="T103" s="21"/>
      <c r="U103" s="21"/>
      <c r="V103" s="43"/>
      <c r="W103" s="43"/>
      <c r="X103" s="43"/>
      <c r="Y103" s="43"/>
      <c r="Z103" s="43"/>
      <c r="AA103" s="43"/>
      <c r="AB103" s="44"/>
      <c r="AC103" s="43"/>
    </row>
    <row r="104" spans="1:29" ht="55.5" customHeight="1">
      <c r="A104" s="325" t="s">
        <v>230</v>
      </c>
      <c r="B104" s="9"/>
      <c r="C104" s="15"/>
      <c r="D104" s="13"/>
      <c r="E104" s="14"/>
      <c r="H104" s="40"/>
      <c r="I104" s="50"/>
      <c r="J104" s="38"/>
      <c r="K104" s="465" t="s">
        <v>231</v>
      </c>
      <c r="L104" s="466"/>
      <c r="M104" s="298"/>
      <c r="N104" s="455">
        <f>IF(NOT(AND(Справочник!H$14,Q106)),"Этот показатель вычисляется по введенному значению в ячейке справа",IF(OR(Q104&gt;Справочник!G$14,Справочник!G$14=0),0,ROUND(Q104/Справочник!G$14+0.00045,3)))</f>
        <v>1</v>
      </c>
      <c r="O104" s="456"/>
      <c r="P104" s="33"/>
      <c r="Q104" s="459">
        <v>11</v>
      </c>
      <c r="R104" s="461" t="s">
        <v>232</v>
      </c>
      <c r="S104" s="462"/>
      <c r="Y104" s="3"/>
      <c r="AA104" s="4"/>
      <c r="AB104" s="4"/>
      <c r="AC104" s="4"/>
    </row>
    <row r="105" spans="1:29" ht="55.5" customHeight="1" thickBot="1">
      <c r="B105" s="9"/>
      <c r="C105" s="15"/>
      <c r="D105" s="13"/>
      <c r="E105" s="14"/>
      <c r="H105" s="40"/>
      <c r="I105" s="16"/>
      <c r="J105" s="25"/>
      <c r="K105" s="467"/>
      <c r="L105" s="468"/>
      <c r="M105" s="297"/>
      <c r="N105" s="457"/>
      <c r="O105" s="458"/>
      <c r="P105" s="34"/>
      <c r="Q105" s="460"/>
      <c r="R105" s="463"/>
      <c r="S105" s="464"/>
      <c r="Y105" s="3"/>
      <c r="AA105" s="4"/>
      <c r="AB105" s="4"/>
      <c r="AC105" s="4"/>
    </row>
    <row r="106" spans="1:29" s="45" customFormat="1" ht="11.25" customHeight="1" thickBot="1">
      <c r="A106" s="325"/>
      <c r="B106" s="48"/>
      <c r="C106" s="39"/>
      <c r="D106" s="40"/>
      <c r="E106" s="41"/>
      <c r="F106" s="42"/>
      <c r="G106" s="42"/>
      <c r="H106" s="49" t="b">
        <f>Q106</f>
        <v>1</v>
      </c>
      <c r="I106" s="51">
        <f>IF(H106,1,0)</f>
        <v>1</v>
      </c>
      <c r="J106" s="20"/>
      <c r="K106" s="43"/>
      <c r="L106" s="43"/>
      <c r="M106" s="43"/>
      <c r="N106" s="20" t="b">
        <f>Q106</f>
        <v>1</v>
      </c>
      <c r="O106" s="21"/>
      <c r="P106" s="21"/>
      <c r="Q106" s="21" t="b">
        <f>NOT(OR(Q104="",Q104="Введите здесь значение"))</f>
        <v>1</v>
      </c>
      <c r="R106" s="21"/>
      <c r="S106" s="21"/>
      <c r="T106" s="21"/>
      <c r="U106" s="21"/>
      <c r="V106" s="43"/>
      <c r="W106" s="43"/>
      <c r="X106" s="43"/>
      <c r="Y106" s="43"/>
      <c r="Z106" s="43"/>
      <c r="AA106" s="43"/>
      <c r="AB106" s="44"/>
      <c r="AC106" s="43"/>
    </row>
    <row r="107" spans="1:29" ht="55.5" customHeight="1">
      <c r="A107" s="325" t="s">
        <v>233</v>
      </c>
      <c r="B107" s="9"/>
      <c r="C107" s="15"/>
      <c r="D107" s="13"/>
      <c r="E107" s="14"/>
      <c r="H107" s="40"/>
      <c r="I107" s="50"/>
      <c r="J107" s="38"/>
      <c r="K107" s="465" t="s">
        <v>234</v>
      </c>
      <c r="L107" s="466"/>
      <c r="M107" s="298"/>
      <c r="N107" s="455">
        <f>IF(NOT(AND(Справочник!H$14,Q109)),"Этот показатель вычисляется по введенному значению в ячейке справа",IF(OR(Q107&gt;Справочник!G$14,Справочник!G$14=0),0,ROUND(Q107/Справочник!G$14+0.00045,3)))</f>
        <v>1</v>
      </c>
      <c r="O107" s="456"/>
      <c r="P107" s="33"/>
      <c r="Q107" s="459">
        <v>11</v>
      </c>
      <c r="R107" s="461" t="s">
        <v>235</v>
      </c>
      <c r="S107" s="462"/>
      <c r="Y107" s="3"/>
      <c r="AA107" s="4"/>
      <c r="AB107" s="4"/>
      <c r="AC107" s="4"/>
    </row>
    <row r="108" spans="1:29" ht="55.5" customHeight="1" thickBot="1">
      <c r="B108" s="9"/>
      <c r="C108" s="15"/>
      <c r="D108" s="13"/>
      <c r="E108" s="14"/>
      <c r="H108" s="40"/>
      <c r="I108" s="16"/>
      <c r="J108" s="25"/>
      <c r="K108" s="467"/>
      <c r="L108" s="468"/>
      <c r="M108" s="297"/>
      <c r="N108" s="457"/>
      <c r="O108" s="458"/>
      <c r="P108" s="34"/>
      <c r="Q108" s="460"/>
      <c r="R108" s="463"/>
      <c r="S108" s="464"/>
      <c r="Y108" s="3"/>
      <c r="AA108" s="4"/>
      <c r="AB108" s="4"/>
      <c r="AC108" s="4"/>
    </row>
    <row r="109" spans="1:29" s="45" customFormat="1" ht="11.25" customHeight="1" thickBot="1">
      <c r="A109" s="325"/>
      <c r="B109" s="48"/>
      <c r="C109" s="39"/>
      <c r="D109" s="40"/>
      <c r="E109" s="41"/>
      <c r="F109" s="42"/>
      <c r="G109" s="42"/>
      <c r="H109" s="49" t="b">
        <f>Q109</f>
        <v>1</v>
      </c>
      <c r="I109" s="51">
        <f>IF(H109,1,0)</f>
        <v>1</v>
      </c>
      <c r="J109" s="20"/>
      <c r="K109" s="43"/>
      <c r="L109" s="43"/>
      <c r="M109" s="43"/>
      <c r="N109" s="20" t="b">
        <f>Q109</f>
        <v>1</v>
      </c>
      <c r="O109" s="21"/>
      <c r="P109" s="21"/>
      <c r="Q109" s="21" t="b">
        <f>NOT(OR(Q107="",Q107="Введите здесь значение"))</f>
        <v>1</v>
      </c>
      <c r="R109" s="21"/>
      <c r="S109" s="21"/>
      <c r="T109" s="21"/>
      <c r="U109" s="21"/>
      <c r="V109" s="43"/>
      <c r="W109" s="43"/>
      <c r="X109" s="43"/>
      <c r="Y109" s="43"/>
      <c r="Z109" s="43"/>
      <c r="AA109" s="43"/>
      <c r="AB109" s="44"/>
      <c r="AC109" s="43"/>
    </row>
    <row r="110" spans="1:29" ht="55.5" customHeight="1">
      <c r="A110" s="325" t="s">
        <v>236</v>
      </c>
      <c r="B110" s="9"/>
      <c r="C110" s="15"/>
      <c r="D110" s="13"/>
      <c r="E110" s="14"/>
      <c r="H110" s="40"/>
      <c r="I110" s="50"/>
      <c r="J110" s="38"/>
      <c r="K110" s="465" t="s">
        <v>237</v>
      </c>
      <c r="L110" s="466"/>
      <c r="M110" s="298"/>
      <c r="N110" s="455">
        <f>IF(NOT(AND(Справочник!H$14,Q112)),"Этот показатель вычисляется по введенному значению в ячейке справа",IF(OR(Q110&gt;Справочник!G$14,Справочник!G$14=0),0,ROUND(Q110/Справочник!G$14+0.00045,3)))</f>
        <v>1</v>
      </c>
      <c r="O110" s="456"/>
      <c r="P110" s="33"/>
      <c r="Q110" s="459">
        <v>11</v>
      </c>
      <c r="R110" s="461" t="s">
        <v>238</v>
      </c>
      <c r="S110" s="462"/>
      <c r="Y110" s="3"/>
      <c r="AA110" s="4"/>
      <c r="AB110" s="4"/>
      <c r="AC110" s="4"/>
    </row>
    <row r="111" spans="1:29" ht="55.5" customHeight="1" thickBot="1">
      <c r="B111" s="9"/>
      <c r="C111" s="15"/>
      <c r="D111" s="13"/>
      <c r="E111" s="14"/>
      <c r="H111" s="40"/>
      <c r="I111" s="16"/>
      <c r="J111" s="25"/>
      <c r="K111" s="467"/>
      <c r="L111" s="468"/>
      <c r="M111" s="297"/>
      <c r="N111" s="457"/>
      <c r="O111" s="458"/>
      <c r="P111" s="34"/>
      <c r="Q111" s="460"/>
      <c r="R111" s="463"/>
      <c r="S111" s="464"/>
      <c r="Y111" s="3"/>
      <c r="AA111" s="4"/>
      <c r="AB111" s="4"/>
      <c r="AC111" s="4"/>
    </row>
    <row r="112" spans="1:29" s="45" customFormat="1" ht="11.25" customHeight="1" thickBot="1">
      <c r="A112" s="325"/>
      <c r="B112" s="48"/>
      <c r="C112" s="39"/>
      <c r="D112" s="40"/>
      <c r="E112" s="41"/>
      <c r="F112" s="42"/>
      <c r="G112" s="42"/>
      <c r="H112" s="49" t="b">
        <f>Q112</f>
        <v>1</v>
      </c>
      <c r="I112" s="51">
        <f>IF(H112,1,0)</f>
        <v>1</v>
      </c>
      <c r="J112" s="20"/>
      <c r="K112" s="43"/>
      <c r="L112" s="43"/>
      <c r="M112" s="43"/>
      <c r="N112" s="20" t="b">
        <f>Q112</f>
        <v>1</v>
      </c>
      <c r="O112" s="21"/>
      <c r="P112" s="21"/>
      <c r="Q112" s="21" t="b">
        <f>NOT(OR(Q110="",Q110="Введите здесь значение"))</f>
        <v>1</v>
      </c>
      <c r="R112" s="21"/>
      <c r="S112" s="21"/>
      <c r="T112" s="21"/>
      <c r="U112" s="21"/>
      <c r="V112" s="43"/>
      <c r="W112" s="43"/>
      <c r="X112" s="43"/>
      <c r="Y112" s="43"/>
      <c r="Z112" s="43"/>
      <c r="AA112" s="43"/>
      <c r="AB112" s="44"/>
      <c r="AC112" s="43"/>
    </row>
    <row r="113" spans="1:29" ht="33" customHeight="1">
      <c r="A113" s="325" t="s">
        <v>239</v>
      </c>
      <c r="B113" s="9"/>
      <c r="C113" s="15"/>
      <c r="D113" s="13"/>
      <c r="E113" s="14"/>
      <c r="H113" s="40"/>
      <c r="I113" s="50"/>
      <c r="J113" s="38"/>
      <c r="K113" s="451" t="s">
        <v>240</v>
      </c>
      <c r="L113" s="486"/>
      <c r="M113" s="486"/>
      <c r="N113" s="486"/>
      <c r="O113" s="452"/>
      <c r="P113" s="298"/>
      <c r="Q113" s="449">
        <v>2</v>
      </c>
      <c r="R113" s="4"/>
      <c r="S113" s="4"/>
      <c r="T113" s="4"/>
      <c r="U113" s="4"/>
      <c r="V113" s="4"/>
      <c r="W113" s="4"/>
      <c r="X113" s="4"/>
      <c r="Y113" s="4"/>
      <c r="Z113" s="4"/>
      <c r="AA113" s="4"/>
      <c r="AB113" s="4"/>
      <c r="AC113" s="4"/>
    </row>
    <row r="114" spans="1:29" ht="33" customHeight="1" thickBot="1">
      <c r="B114" s="9"/>
      <c r="C114" s="15"/>
      <c r="D114" s="13"/>
      <c r="E114" s="14"/>
      <c r="H114" s="40"/>
      <c r="I114" s="16"/>
      <c r="J114" s="25"/>
      <c r="K114" s="453"/>
      <c r="L114" s="487"/>
      <c r="M114" s="487"/>
      <c r="N114" s="487"/>
      <c r="O114" s="454"/>
      <c r="P114" s="297"/>
      <c r="Q114" s="450"/>
      <c r="R114" s="4"/>
      <c r="S114" s="4"/>
      <c r="T114" s="4"/>
      <c r="U114" s="4"/>
      <c r="V114" s="4"/>
      <c r="W114" s="4"/>
      <c r="X114" s="4"/>
      <c r="Y114" s="4"/>
      <c r="Z114" s="4"/>
      <c r="AA114" s="4"/>
      <c r="AB114" s="4"/>
      <c r="AC114" s="4"/>
    </row>
    <row r="115" spans="1:29" s="45" customFormat="1" ht="11.25" customHeight="1" thickBot="1">
      <c r="A115" s="325"/>
      <c r="B115" s="48"/>
      <c r="C115" s="39"/>
      <c r="D115" s="40"/>
      <c r="E115" s="41"/>
      <c r="F115" s="42"/>
      <c r="G115" s="42"/>
      <c r="H115" s="49" t="b">
        <f>Q115</f>
        <v>1</v>
      </c>
      <c r="I115" s="51">
        <f>IF(H115,1,0)</f>
        <v>1</v>
      </c>
      <c r="J115" s="20"/>
      <c r="K115" s="43"/>
      <c r="L115" s="43"/>
      <c r="P115" s="43"/>
      <c r="Q115" s="21" t="b">
        <f>NOT(OR(Q113="",Q113="Введите здесь значение"))</f>
        <v>1</v>
      </c>
      <c r="R115" s="44"/>
      <c r="S115" s="43"/>
    </row>
    <row r="116" spans="1:29" ht="37.5" customHeight="1">
      <c r="A116" s="325" t="s">
        <v>241</v>
      </c>
      <c r="B116" s="9"/>
      <c r="C116" s="15"/>
      <c r="D116" s="13"/>
      <c r="E116" s="14"/>
      <c r="H116" s="40"/>
      <c r="I116" s="50"/>
      <c r="J116" s="38"/>
      <c r="K116" s="451" t="s">
        <v>242</v>
      </c>
      <c r="L116" s="452"/>
      <c r="M116" s="298"/>
      <c r="N116" s="455">
        <f>IF(NOT(AND(Справочник!H$14,Q118)),"Этот показатель вычисляется по введенному значению в ячейке справа",IF(OR(Q116&gt;Справочник!G$14,Справочник!G$14=0),0,ROUND(Q116/Справочник!G$14+0.00045,3)))</f>
        <v>9.0999999999999998E-2</v>
      </c>
      <c r="O116" s="456"/>
      <c r="P116" s="33"/>
      <c r="Q116" s="459">
        <v>1</v>
      </c>
      <c r="R116" s="461" t="s">
        <v>243</v>
      </c>
      <c r="S116" s="462"/>
      <c r="Y116" s="3"/>
      <c r="AA116" s="4"/>
      <c r="AB116" s="4"/>
      <c r="AC116" s="4"/>
    </row>
    <row r="117" spans="1:29" ht="37.5" customHeight="1" thickBot="1">
      <c r="B117" s="9"/>
      <c r="C117" s="15"/>
      <c r="D117" s="13"/>
      <c r="E117" s="14"/>
      <c r="H117" s="40"/>
      <c r="I117" s="16"/>
      <c r="J117" s="25"/>
      <c r="K117" s="453"/>
      <c r="L117" s="454"/>
      <c r="M117" s="297"/>
      <c r="N117" s="457"/>
      <c r="O117" s="458"/>
      <c r="P117" s="34"/>
      <c r="Q117" s="460"/>
      <c r="R117" s="463"/>
      <c r="S117" s="464"/>
      <c r="Y117" s="3"/>
      <c r="AA117" s="4"/>
      <c r="AB117" s="4"/>
      <c r="AC117" s="4"/>
    </row>
    <row r="118" spans="1:29" s="45" customFormat="1" ht="11.25" customHeight="1" thickBot="1">
      <c r="A118" s="325"/>
      <c r="B118" s="48"/>
      <c r="C118" s="39"/>
      <c r="D118" s="40"/>
      <c r="E118" s="41"/>
      <c r="F118" s="42"/>
      <c r="G118" s="42"/>
      <c r="H118" s="49" t="b">
        <f>Q118</f>
        <v>1</v>
      </c>
      <c r="I118" s="51">
        <f>IF(H118,1,0)</f>
        <v>1</v>
      </c>
      <c r="J118" s="20"/>
      <c r="K118" s="43"/>
      <c r="L118" s="43"/>
      <c r="M118" s="43"/>
      <c r="N118" s="20" t="b">
        <f>Q118</f>
        <v>1</v>
      </c>
      <c r="O118" s="21"/>
      <c r="P118" s="21"/>
      <c r="Q118" s="21" t="b">
        <f>NOT(OR(Q116="",Q116="Введите здесь значение"))</f>
        <v>1</v>
      </c>
      <c r="R118" s="21"/>
      <c r="S118" s="21"/>
      <c r="T118" s="21"/>
      <c r="U118" s="21"/>
      <c r="V118" s="43"/>
      <c r="W118" s="43"/>
      <c r="X118" s="43"/>
      <c r="Y118" s="43"/>
      <c r="Z118" s="43"/>
      <c r="AA118" s="43"/>
      <c r="AB118" s="44"/>
      <c r="AC118" s="43"/>
    </row>
    <row r="119" spans="1:29" ht="54" customHeight="1">
      <c r="A119" s="325" t="s">
        <v>244</v>
      </c>
      <c r="B119" s="9"/>
      <c r="C119" s="15"/>
      <c r="D119" s="13"/>
      <c r="E119" s="14"/>
      <c r="H119" s="40"/>
      <c r="I119" s="50"/>
      <c r="J119" s="38"/>
      <c r="K119" s="465" t="s">
        <v>245</v>
      </c>
      <c r="L119" s="466"/>
      <c r="M119" s="298"/>
      <c r="N119" s="455">
        <f>IF(NOT(AND(Справочник!H$14,Q121)),"Этот показатель вычисляется по введенному значению в ячейке справа",IF(OR(Q119&gt;Справочник!G$14,Справочник!G$14=0),0,ROUND(Q119/Справочник!G$14+0.00045,3)))</f>
        <v>0.36399999999999999</v>
      </c>
      <c r="O119" s="456"/>
      <c r="P119" s="33"/>
      <c r="Q119" s="459">
        <v>4</v>
      </c>
      <c r="R119" s="461" t="s">
        <v>246</v>
      </c>
      <c r="S119" s="462"/>
      <c r="Y119" s="3"/>
      <c r="AA119" s="4"/>
      <c r="AB119" s="4"/>
      <c r="AC119" s="4"/>
    </row>
    <row r="120" spans="1:29" ht="54" customHeight="1" thickBot="1">
      <c r="B120" s="9"/>
      <c r="C120" s="15"/>
      <c r="D120" s="13"/>
      <c r="E120" s="14"/>
      <c r="H120" s="40"/>
      <c r="I120" s="16"/>
      <c r="J120" s="25"/>
      <c r="K120" s="467"/>
      <c r="L120" s="468"/>
      <c r="M120" s="297"/>
      <c r="N120" s="457"/>
      <c r="O120" s="458"/>
      <c r="P120" s="34"/>
      <c r="Q120" s="460"/>
      <c r="R120" s="463"/>
      <c r="S120" s="464"/>
      <c r="Y120" s="3"/>
      <c r="AA120" s="4"/>
      <c r="AB120" s="4"/>
      <c r="AC120" s="4"/>
    </row>
    <row r="121" spans="1:29" s="45" customFormat="1" ht="11.25" customHeight="1" thickBot="1">
      <c r="A121" s="325"/>
      <c r="B121" s="48"/>
      <c r="C121" s="39"/>
      <c r="D121" s="40"/>
      <c r="E121" s="41"/>
      <c r="F121" s="42"/>
      <c r="G121" s="42"/>
      <c r="H121" s="49" t="b">
        <f>Q121</f>
        <v>1</v>
      </c>
      <c r="I121" s="51">
        <f>IF(H121,1,0)</f>
        <v>1</v>
      </c>
      <c r="J121" s="20"/>
      <c r="K121" s="43"/>
      <c r="L121" s="43"/>
      <c r="M121" s="43"/>
      <c r="N121" s="20" t="b">
        <f>Q121</f>
        <v>1</v>
      </c>
      <c r="O121" s="21"/>
      <c r="P121" s="21"/>
      <c r="Q121" s="21" t="b">
        <f>NOT(OR(Q119="",Q119="Введите здесь значение"))</f>
        <v>1</v>
      </c>
      <c r="R121" s="21"/>
      <c r="S121" s="21"/>
      <c r="T121" s="21"/>
      <c r="U121" s="21"/>
      <c r="V121" s="43"/>
      <c r="W121" s="43"/>
      <c r="X121" s="43"/>
      <c r="Y121" s="43"/>
      <c r="Z121" s="43"/>
      <c r="AA121" s="43"/>
      <c r="AB121" s="44"/>
      <c r="AC121" s="43"/>
    </row>
    <row r="122" spans="1:29" ht="37.5" customHeight="1">
      <c r="A122" s="325" t="s">
        <v>247</v>
      </c>
      <c r="B122" s="9"/>
      <c r="C122" s="15"/>
      <c r="D122" s="13"/>
      <c r="E122" s="14"/>
      <c r="H122" s="40"/>
      <c r="I122" s="50"/>
      <c r="J122" s="38"/>
      <c r="K122" s="451" t="s">
        <v>248</v>
      </c>
      <c r="L122" s="452"/>
      <c r="M122" s="298"/>
      <c r="N122" s="455">
        <f>IF(NOT(AND(Справочник!H$14,Q124)),"Этот показатель вычисляется по введенному значению в ячейке справа",IF(OR(Q122&gt;Справочник!G$14,Справочник!G$14=0),0,ROUND(Q122/Справочник!G$14+0.00045,3)))</f>
        <v>0.36399999999999999</v>
      </c>
      <c r="O122" s="456"/>
      <c r="P122" s="33"/>
      <c r="Q122" s="459">
        <v>4</v>
      </c>
      <c r="R122" s="461" t="s">
        <v>249</v>
      </c>
      <c r="S122" s="462"/>
      <c r="Y122" s="3"/>
      <c r="AA122" s="4"/>
      <c r="AB122" s="4"/>
      <c r="AC122" s="4"/>
    </row>
    <row r="123" spans="1:29" ht="37.5" customHeight="1" thickBot="1">
      <c r="B123" s="9"/>
      <c r="C123" s="15"/>
      <c r="D123" s="13"/>
      <c r="E123" s="14"/>
      <c r="H123" s="40"/>
      <c r="I123" s="16"/>
      <c r="J123" s="25"/>
      <c r="K123" s="453"/>
      <c r="L123" s="454"/>
      <c r="M123" s="297"/>
      <c r="N123" s="457"/>
      <c r="O123" s="458"/>
      <c r="P123" s="34"/>
      <c r="Q123" s="460"/>
      <c r="R123" s="463"/>
      <c r="S123" s="464"/>
      <c r="Y123" s="3"/>
      <c r="AA123" s="4"/>
      <c r="AB123" s="4"/>
      <c r="AC123" s="4"/>
    </row>
    <row r="124" spans="1:29" s="45" customFormat="1" ht="11.25" customHeight="1" thickBot="1">
      <c r="A124" s="325"/>
      <c r="B124" s="48"/>
      <c r="C124" s="39"/>
      <c r="D124" s="40"/>
      <c r="E124" s="41"/>
      <c r="F124" s="42"/>
      <c r="G124" s="42"/>
      <c r="H124" s="49" t="b">
        <f>Q124</f>
        <v>1</v>
      </c>
      <c r="I124" s="51">
        <f>IF(H124,1,0)</f>
        <v>1</v>
      </c>
      <c r="J124" s="20"/>
      <c r="K124" s="43"/>
      <c r="L124" s="43"/>
      <c r="M124" s="43"/>
      <c r="N124" s="20" t="b">
        <f>Q124</f>
        <v>1</v>
      </c>
      <c r="O124" s="21"/>
      <c r="P124" s="21"/>
      <c r="Q124" s="21" t="b">
        <f>NOT(OR(Q122="",Q122="Введите здесь значение"))</f>
        <v>1</v>
      </c>
      <c r="R124" s="21"/>
      <c r="S124" s="21"/>
      <c r="T124" s="21"/>
      <c r="U124" s="21"/>
      <c r="V124" s="43"/>
      <c r="W124" s="43"/>
      <c r="X124" s="43"/>
      <c r="Y124" s="43"/>
      <c r="Z124" s="43"/>
      <c r="AA124" s="43"/>
      <c r="AB124" s="44"/>
      <c r="AC124" s="43"/>
    </row>
    <row r="125" spans="1:29" ht="48.75" customHeight="1">
      <c r="A125" s="325" t="s">
        <v>250</v>
      </c>
      <c r="B125" s="9"/>
      <c r="C125" s="15"/>
      <c r="D125" s="13"/>
      <c r="E125" s="14"/>
      <c r="H125" s="40"/>
      <c r="I125" s="50"/>
      <c r="J125" s="38"/>
      <c r="K125" s="465" t="s">
        <v>251</v>
      </c>
      <c r="L125" s="466"/>
      <c r="M125" s="298"/>
      <c r="N125" s="455">
        <f>IF(NOT(AND(Справочник!H$14,Q127)),"Этот показатель вычисляется по введенному значению в ячейке справа",IF(OR(Q125&gt;Справочник!G$14,Справочник!G$14=0),0,ROUND(Q125/Справочник!G$14+0.00045,3)))</f>
        <v>1</v>
      </c>
      <c r="O125" s="456"/>
      <c r="P125" s="33"/>
      <c r="Q125" s="459">
        <v>11</v>
      </c>
      <c r="R125" s="461" t="s">
        <v>252</v>
      </c>
      <c r="S125" s="462"/>
      <c r="Y125" s="3"/>
      <c r="AA125" s="4"/>
      <c r="AB125" s="4"/>
      <c r="AC125" s="4"/>
    </row>
    <row r="126" spans="1:29" ht="48.75" customHeight="1" thickBot="1">
      <c r="B126" s="9"/>
      <c r="C126" s="15"/>
      <c r="D126" s="13"/>
      <c r="E126" s="14"/>
      <c r="I126" s="22"/>
      <c r="J126" s="25"/>
      <c r="K126" s="467"/>
      <c r="L126" s="468"/>
      <c r="M126" s="297"/>
      <c r="N126" s="457"/>
      <c r="O126" s="458"/>
      <c r="P126" s="34"/>
      <c r="Q126" s="460"/>
      <c r="R126" s="463"/>
      <c r="S126" s="464"/>
      <c r="Y126" s="3"/>
      <c r="AA126" s="4"/>
      <c r="AB126" s="4"/>
      <c r="AC126" s="4"/>
    </row>
    <row r="127" spans="1:29" s="45" customFormat="1" ht="11.25" customHeight="1">
      <c r="A127" s="325"/>
      <c r="B127" s="48"/>
      <c r="C127" s="39"/>
      <c r="D127" s="40"/>
      <c r="E127" s="41"/>
      <c r="F127" s="54">
        <f>L127</f>
        <v>0</v>
      </c>
      <c r="G127" s="54">
        <f>M127</f>
        <v>0</v>
      </c>
      <c r="H127" s="54" t="b">
        <f>Q127</f>
        <v>1</v>
      </c>
      <c r="I127" s="45">
        <f>IF(H127,1,0)</f>
        <v>1</v>
      </c>
      <c r="J127" s="20"/>
      <c r="K127" s="43"/>
      <c r="L127" s="43"/>
      <c r="M127" s="43"/>
      <c r="N127" s="20" t="b">
        <f>Q127</f>
        <v>1</v>
      </c>
      <c r="O127" s="21"/>
      <c r="P127" s="21"/>
      <c r="Q127" s="21" t="b">
        <f>NOT(OR(Q125="",Q125="Введите здесь значение"))</f>
        <v>1</v>
      </c>
      <c r="R127" s="21"/>
      <c r="S127" s="21"/>
      <c r="T127" s="21"/>
      <c r="U127" s="21"/>
      <c r="V127" s="43"/>
      <c r="W127" s="43"/>
      <c r="X127" s="43"/>
      <c r="Y127" s="43"/>
      <c r="Z127" s="43"/>
      <c r="AA127" s="44"/>
      <c r="AB127" s="43"/>
    </row>
    <row r="128" spans="1:29" ht="17.25" customHeight="1">
      <c r="A128" s="325" t="s">
        <v>253</v>
      </c>
      <c r="B128" s="9"/>
      <c r="C128" s="15"/>
      <c r="D128" s="13"/>
      <c r="E128" s="52"/>
      <c r="F128" s="38"/>
      <c r="G128" s="36"/>
      <c r="H128" s="451" t="s">
        <v>254</v>
      </c>
      <c r="I128" s="486"/>
      <c r="J128" s="486"/>
      <c r="K128" s="486"/>
      <c r="L128" s="486"/>
      <c r="M128" s="486"/>
      <c r="N128" s="486"/>
      <c r="O128" s="486"/>
      <c r="P128" s="486"/>
      <c r="Q128" s="486"/>
      <c r="R128" s="452"/>
      <c r="S128" s="4"/>
      <c r="T128" s="4"/>
      <c r="U128" s="4"/>
      <c r="V128" s="4"/>
      <c r="W128" s="4"/>
      <c r="X128" s="4"/>
      <c r="Y128" s="4"/>
      <c r="Z128" s="4"/>
      <c r="AA128" s="4"/>
      <c r="AB128" s="4"/>
      <c r="AC128" s="4"/>
    </row>
    <row r="129" spans="1:29" ht="17.25" customHeight="1">
      <c r="B129" s="9"/>
      <c r="C129" s="15"/>
      <c r="D129" s="13"/>
      <c r="E129" s="16"/>
      <c r="F129" s="25"/>
      <c r="G129" s="37"/>
      <c r="H129" s="453"/>
      <c r="I129" s="487"/>
      <c r="J129" s="487"/>
      <c r="K129" s="487"/>
      <c r="L129" s="487"/>
      <c r="M129" s="487"/>
      <c r="N129" s="487"/>
      <c r="O129" s="487"/>
      <c r="P129" s="487"/>
      <c r="Q129" s="487"/>
      <c r="R129" s="454"/>
      <c r="S129" s="4"/>
      <c r="T129" s="4"/>
      <c r="U129" s="4"/>
      <c r="V129" s="4"/>
      <c r="W129" s="4"/>
      <c r="X129" s="4"/>
      <c r="Y129" s="4"/>
      <c r="Z129" s="4"/>
      <c r="AA129" s="4"/>
      <c r="AB129" s="4"/>
      <c r="AC129" s="4"/>
    </row>
    <row r="130" spans="1:29" s="45" customFormat="1" ht="11.25" customHeight="1" thickBot="1">
      <c r="A130" s="325"/>
      <c r="B130" s="48"/>
      <c r="C130" s="39"/>
      <c r="D130" s="40"/>
      <c r="E130" s="19"/>
      <c r="F130" s="42"/>
      <c r="G130" s="35"/>
      <c r="H130" s="55"/>
      <c r="I130" s="60"/>
      <c r="J130" s="43"/>
      <c r="K130" s="43"/>
      <c r="L130" s="43"/>
      <c r="M130" s="43"/>
      <c r="N130" s="43"/>
      <c r="O130" s="44"/>
      <c r="P130" s="43"/>
    </row>
    <row r="131" spans="1:29" ht="33" customHeight="1">
      <c r="A131" s="325" t="s">
        <v>255</v>
      </c>
      <c r="B131" s="9"/>
      <c r="C131" s="15"/>
      <c r="D131" s="13"/>
      <c r="E131" s="14"/>
      <c r="H131" s="40"/>
      <c r="I131" s="50"/>
      <c r="J131" s="38"/>
      <c r="K131" s="451" t="s">
        <v>256</v>
      </c>
      <c r="L131" s="452"/>
      <c r="M131" s="298"/>
      <c r="N131" s="455">
        <f>IF(NOT(AND(Справочник!H$12,Q133)),"Этот показатель вычисляется по введенному значению в ячейке справа",IF(OR(Q131&gt;Справочник!G$12,Справочник!G$12=0),0,ROUND(Q131/Справочник!G$12+0.00045,3)))</f>
        <v>9.0999999999999998E-2</v>
      </c>
      <c r="O131" s="456"/>
      <c r="P131" s="33"/>
      <c r="Q131" s="459">
        <v>2</v>
      </c>
      <c r="R131" s="461" t="s">
        <v>257</v>
      </c>
      <c r="S131" s="462"/>
      <c r="Y131" s="3"/>
      <c r="AA131" s="4"/>
      <c r="AB131" s="4"/>
      <c r="AC131" s="4"/>
    </row>
    <row r="132" spans="1:29" ht="33" customHeight="1" thickBot="1">
      <c r="B132" s="9"/>
      <c r="C132" s="15"/>
      <c r="D132" s="13"/>
      <c r="E132" s="14"/>
      <c r="H132" s="40"/>
      <c r="I132" s="16"/>
      <c r="J132" s="25"/>
      <c r="K132" s="453"/>
      <c r="L132" s="454"/>
      <c r="M132" s="297"/>
      <c r="N132" s="457"/>
      <c r="O132" s="458"/>
      <c r="P132" s="34"/>
      <c r="Q132" s="460"/>
      <c r="R132" s="463"/>
      <c r="S132" s="464"/>
      <c r="Y132" s="3"/>
      <c r="AA132" s="4"/>
      <c r="AB132" s="4"/>
      <c r="AC132" s="4"/>
    </row>
    <row r="133" spans="1:29" s="45" customFormat="1" ht="11.25" customHeight="1" thickBot="1">
      <c r="A133" s="325"/>
      <c r="B133" s="48"/>
      <c r="C133" s="39"/>
      <c r="D133" s="40"/>
      <c r="E133" s="41"/>
      <c r="F133" s="42"/>
      <c r="G133" s="42"/>
      <c r="H133" s="49" t="b">
        <f>Q133</f>
        <v>1</v>
      </c>
      <c r="I133" s="51">
        <f>IF(H133,1,0)</f>
        <v>1</v>
      </c>
      <c r="J133" s="20"/>
      <c r="K133" s="43"/>
      <c r="L133" s="43"/>
      <c r="M133" s="43"/>
      <c r="N133" s="20" t="b">
        <f>Q133</f>
        <v>1</v>
      </c>
      <c r="O133" s="21"/>
      <c r="P133" s="21"/>
      <c r="Q133" s="21" t="b">
        <f>NOT(OR(Q131="",Q131="Введите здесь значение"))</f>
        <v>1</v>
      </c>
      <c r="R133" s="21"/>
      <c r="S133" s="21"/>
      <c r="T133" s="21"/>
      <c r="U133" s="21"/>
      <c r="V133" s="43"/>
      <c r="W133" s="43"/>
      <c r="X133" s="43"/>
      <c r="Y133" s="43"/>
      <c r="Z133" s="43"/>
      <c r="AA133" s="43"/>
      <c r="AB133" s="44"/>
      <c r="AC133" s="43"/>
    </row>
    <row r="134" spans="1:29" ht="33" customHeight="1">
      <c r="A134" s="325" t="s">
        <v>258</v>
      </c>
      <c r="B134" s="9"/>
      <c r="C134" s="15"/>
      <c r="D134" s="13"/>
      <c r="E134" s="14"/>
      <c r="H134" s="40"/>
      <c r="I134" s="50"/>
      <c r="J134" s="38"/>
      <c r="K134" s="465" t="s">
        <v>259</v>
      </c>
      <c r="L134" s="466"/>
      <c r="M134" s="298"/>
      <c r="N134" s="455">
        <f>IF(NOT(AND(Справочник!H$12,Q136)),"Этот показатель вычисляется по введенному значению в ячейке справа",IF(OR(Q134&gt;Справочник!G$12,Справочник!G$12=0),0,ROUND(Q134/Справочник!G$12+0.00045,3)))</f>
        <v>0</v>
      </c>
      <c r="O134" s="456"/>
      <c r="P134" s="33"/>
      <c r="Q134" s="459">
        <v>0</v>
      </c>
      <c r="R134" s="461" t="s">
        <v>260</v>
      </c>
      <c r="S134" s="462"/>
      <c r="Y134" s="3"/>
      <c r="AA134" s="4"/>
      <c r="AB134" s="4"/>
      <c r="AC134" s="4"/>
    </row>
    <row r="135" spans="1:29" ht="33" customHeight="1" thickBot="1">
      <c r="B135" s="9"/>
      <c r="C135" s="15"/>
      <c r="D135" s="13"/>
      <c r="E135" s="14"/>
      <c r="H135" s="40"/>
      <c r="I135" s="16"/>
      <c r="J135" s="25"/>
      <c r="K135" s="467"/>
      <c r="L135" s="468"/>
      <c r="M135" s="297"/>
      <c r="N135" s="457"/>
      <c r="O135" s="458"/>
      <c r="P135" s="34"/>
      <c r="Q135" s="460"/>
      <c r="R135" s="463"/>
      <c r="S135" s="464"/>
      <c r="Y135" s="3"/>
      <c r="AA135" s="4"/>
      <c r="AB135" s="4"/>
      <c r="AC135" s="4"/>
    </row>
    <row r="136" spans="1:29" s="45" customFormat="1" ht="11.25" customHeight="1" thickBot="1">
      <c r="A136" s="325"/>
      <c r="B136" s="48"/>
      <c r="C136" s="39"/>
      <c r="D136" s="40"/>
      <c r="E136" s="41"/>
      <c r="F136" s="42"/>
      <c r="G136" s="42"/>
      <c r="H136" s="49" t="b">
        <f>Q136</f>
        <v>1</v>
      </c>
      <c r="I136" s="51">
        <f>IF(H136,1,0)</f>
        <v>1</v>
      </c>
      <c r="J136" s="20"/>
      <c r="K136" s="43"/>
      <c r="L136" s="43"/>
      <c r="M136" s="43"/>
      <c r="N136" s="20" t="b">
        <f>Q136</f>
        <v>1</v>
      </c>
      <c r="O136" s="21"/>
      <c r="P136" s="21"/>
      <c r="Q136" s="21" t="b">
        <f>NOT(OR(Q134="",Q134="Введите здесь значение"))</f>
        <v>1</v>
      </c>
      <c r="R136" s="21"/>
      <c r="S136" s="21"/>
      <c r="T136" s="21"/>
      <c r="U136" s="21"/>
      <c r="V136" s="43"/>
      <c r="W136" s="43"/>
      <c r="X136" s="43"/>
      <c r="Y136" s="43"/>
      <c r="Z136" s="43"/>
      <c r="AA136" s="43"/>
      <c r="AB136" s="44"/>
      <c r="AC136" s="43"/>
    </row>
    <row r="137" spans="1:29" ht="33" customHeight="1">
      <c r="A137" s="325" t="s">
        <v>261</v>
      </c>
      <c r="B137" s="9"/>
      <c r="C137" s="15"/>
      <c r="D137" s="13"/>
      <c r="E137" s="14"/>
      <c r="H137" s="40"/>
      <c r="I137" s="50"/>
      <c r="J137" s="38"/>
      <c r="K137" s="451" t="s">
        <v>262</v>
      </c>
      <c r="L137" s="452"/>
      <c r="M137" s="298"/>
      <c r="N137" s="455">
        <f>IF(NOT(AND(Справочник!H$12,Q139)),"Этот показатель вычисляется по введенному значению в ячейке справа",IF(OR(Q137&gt;Справочник!G$12,Справочник!G$12=0),0,ROUND(Q137/Справочник!G$12+0.00045,3)))</f>
        <v>4.5999999999999999E-2</v>
      </c>
      <c r="O137" s="456"/>
      <c r="P137" s="33"/>
      <c r="Q137" s="459">
        <v>1</v>
      </c>
      <c r="R137" s="461" t="s">
        <v>263</v>
      </c>
      <c r="S137" s="462"/>
      <c r="Y137" s="3"/>
      <c r="AA137" s="4"/>
      <c r="AB137" s="4"/>
      <c r="AC137" s="4"/>
    </row>
    <row r="138" spans="1:29" ht="33" customHeight="1" thickBot="1">
      <c r="B138" s="9"/>
      <c r="C138" s="15"/>
      <c r="D138" s="13"/>
      <c r="E138" s="14"/>
      <c r="H138" s="40"/>
      <c r="I138" s="16"/>
      <c r="J138" s="25"/>
      <c r="K138" s="453"/>
      <c r="L138" s="454"/>
      <c r="M138" s="297"/>
      <c r="N138" s="457"/>
      <c r="O138" s="458"/>
      <c r="P138" s="34"/>
      <c r="Q138" s="460"/>
      <c r="R138" s="463"/>
      <c r="S138" s="464"/>
      <c r="Y138" s="3"/>
      <c r="AA138" s="4"/>
      <c r="AB138" s="4"/>
      <c r="AC138" s="4"/>
    </row>
    <row r="139" spans="1:29" s="45" customFormat="1" ht="11.25" customHeight="1" thickBot="1">
      <c r="A139" s="325"/>
      <c r="B139" s="48"/>
      <c r="C139" s="39"/>
      <c r="D139" s="40"/>
      <c r="E139" s="41"/>
      <c r="F139" s="42"/>
      <c r="G139" s="42"/>
      <c r="H139" s="49" t="b">
        <f>Q139</f>
        <v>1</v>
      </c>
      <c r="I139" s="51">
        <f>IF(H139,1,0)</f>
        <v>1</v>
      </c>
      <c r="J139" s="20"/>
      <c r="K139" s="43"/>
      <c r="L139" s="43"/>
      <c r="M139" s="43"/>
      <c r="N139" s="20" t="b">
        <f>Q139</f>
        <v>1</v>
      </c>
      <c r="O139" s="21"/>
      <c r="P139" s="21"/>
      <c r="Q139" s="21" t="b">
        <f>NOT(OR(Q137="",Q137="Введите здесь значение"))</f>
        <v>1</v>
      </c>
      <c r="R139" s="21"/>
      <c r="S139" s="21"/>
      <c r="T139" s="21"/>
      <c r="U139" s="21"/>
      <c r="V139" s="43"/>
      <c r="W139" s="43"/>
      <c r="X139" s="43"/>
      <c r="Y139" s="43"/>
      <c r="Z139" s="43"/>
      <c r="AA139" s="43"/>
      <c r="AB139" s="44"/>
      <c r="AC139" s="43"/>
    </row>
    <row r="140" spans="1:29" ht="42" customHeight="1">
      <c r="A140" s="325" t="s">
        <v>264</v>
      </c>
      <c r="B140" s="9"/>
      <c r="C140" s="15"/>
      <c r="D140" s="13"/>
      <c r="E140" s="14"/>
      <c r="F140" s="42"/>
      <c r="G140" s="35"/>
      <c r="H140" s="40"/>
      <c r="I140" s="50"/>
      <c r="J140" s="38"/>
      <c r="K140" s="451" t="s">
        <v>265</v>
      </c>
      <c r="L140" s="479"/>
      <c r="M140" s="46"/>
      <c r="N140" s="482" t="s">
        <v>168</v>
      </c>
      <c r="O140" s="483"/>
      <c r="P140" s="26"/>
      <c r="Q140" s="476" t="s">
        <v>169</v>
      </c>
      <c r="R140" s="477"/>
      <c r="S140" s="478"/>
      <c r="T140" s="4"/>
      <c r="U140" s="4"/>
      <c r="V140" s="4"/>
      <c r="W140" s="4"/>
      <c r="X140" s="4"/>
      <c r="Y140" s="4"/>
      <c r="Z140" s="4"/>
      <c r="AA140" s="4"/>
      <c r="AB140" s="4"/>
      <c r="AC140" s="4"/>
    </row>
    <row r="141" spans="1:29" ht="42" customHeight="1" thickBot="1">
      <c r="B141" s="9"/>
      <c r="C141" s="15"/>
      <c r="D141" s="13"/>
      <c r="E141" s="14"/>
      <c r="F141" s="42"/>
      <c r="G141" s="35"/>
      <c r="I141" s="22"/>
      <c r="J141" s="25"/>
      <c r="K141" s="480"/>
      <c r="L141" s="481"/>
      <c r="M141" s="47"/>
      <c r="N141" s="484"/>
      <c r="O141" s="485"/>
      <c r="P141" s="27"/>
      <c r="Q141" s="473" t="s">
        <v>170</v>
      </c>
      <c r="R141" s="474"/>
      <c r="S141" s="475"/>
      <c r="T141" s="4"/>
      <c r="U141" s="4"/>
      <c r="V141" s="4"/>
      <c r="W141" s="4"/>
      <c r="X141" s="4"/>
      <c r="Y141" s="4"/>
      <c r="Z141" s="4"/>
      <c r="AA141" s="4"/>
      <c r="AB141" s="4"/>
      <c r="AC141" s="4"/>
    </row>
    <row r="142" spans="1:29" s="45" customFormat="1" ht="12" customHeight="1">
      <c r="A142" s="325"/>
      <c r="B142" s="48"/>
      <c r="C142" s="39"/>
      <c r="D142" s="40"/>
      <c r="E142" s="41"/>
      <c r="F142" s="42"/>
      <c r="G142" s="35"/>
      <c r="H142" s="20" t="b">
        <f>AND(N142,Q142)</f>
        <v>1</v>
      </c>
      <c r="I142" s="45">
        <f>IF(H142,1,0)</f>
        <v>1</v>
      </c>
      <c r="J142" s="20"/>
      <c r="K142" s="43"/>
      <c r="L142" s="43"/>
      <c r="M142" s="43"/>
      <c r="N142" s="21" t="b">
        <f t="shared" ref="N142" si="12">NOT(OR(N140="",N140="Укажите здесь ""Имеется"" или ""Отсутствует"""))</f>
        <v>1</v>
      </c>
      <c r="P142" s="21"/>
      <c r="Q142" s="21" t="b">
        <f t="shared" ref="Q142" si="13">OR(N140="Отсутствует",NOT(OR(Q140="",Q140="Укажите здесь ссылку на документ",Q141="",Q141="Укажите здесь название документа и соответствующий номер страницы")))</f>
        <v>1</v>
      </c>
      <c r="R142" s="21"/>
      <c r="S142" s="21"/>
      <c r="T142" s="43"/>
    </row>
    <row r="143" spans="1:29" ht="17.25" customHeight="1">
      <c r="A143" s="325" t="s">
        <v>266</v>
      </c>
      <c r="B143" s="9"/>
      <c r="C143" s="15"/>
      <c r="D143" s="13"/>
      <c r="E143" s="52"/>
      <c r="F143" s="38"/>
      <c r="G143" s="36"/>
      <c r="H143" s="451" t="s">
        <v>267</v>
      </c>
      <c r="I143" s="486"/>
      <c r="J143" s="486"/>
      <c r="K143" s="486"/>
      <c r="L143" s="486"/>
      <c r="M143" s="486"/>
      <c r="N143" s="486"/>
      <c r="O143" s="486"/>
      <c r="P143" s="486"/>
      <c r="Q143" s="486"/>
      <c r="R143" s="452"/>
      <c r="S143" s="4"/>
      <c r="T143" s="4"/>
      <c r="U143" s="4"/>
      <c r="V143" s="4"/>
      <c r="W143" s="4"/>
      <c r="X143" s="4"/>
      <c r="Y143" s="4"/>
      <c r="Z143" s="4"/>
      <c r="AA143" s="4"/>
      <c r="AB143" s="4"/>
      <c r="AC143" s="4"/>
    </row>
    <row r="144" spans="1:29" ht="17.25" customHeight="1">
      <c r="B144" s="9"/>
      <c r="C144" s="15"/>
      <c r="E144" s="22"/>
      <c r="F144" s="25"/>
      <c r="G144" s="37"/>
      <c r="H144" s="453"/>
      <c r="I144" s="487"/>
      <c r="J144" s="487"/>
      <c r="K144" s="487"/>
      <c r="L144" s="487"/>
      <c r="M144" s="487"/>
      <c r="N144" s="487"/>
      <c r="O144" s="487"/>
      <c r="P144" s="487"/>
      <c r="Q144" s="487"/>
      <c r="R144" s="454"/>
      <c r="S144" s="4"/>
      <c r="T144" s="4"/>
      <c r="U144" s="4"/>
      <c r="V144" s="4"/>
      <c r="W144" s="4"/>
      <c r="X144" s="4"/>
      <c r="Y144" s="4"/>
      <c r="Z144" s="4"/>
      <c r="AA144" s="4"/>
      <c r="AB144" s="4"/>
      <c r="AC144" s="4"/>
    </row>
    <row r="145" spans="1:29" s="45" customFormat="1" ht="11.25" customHeight="1" thickBot="1">
      <c r="A145" s="325"/>
      <c r="B145" s="48"/>
      <c r="C145" s="39"/>
      <c r="D145" s="42"/>
      <c r="E145" s="35"/>
      <c r="F145" s="42"/>
      <c r="G145" s="35"/>
      <c r="H145" s="55"/>
      <c r="I145" s="60"/>
      <c r="J145" s="43"/>
      <c r="K145" s="43"/>
      <c r="L145" s="43"/>
      <c r="M145" s="43"/>
      <c r="N145" s="43"/>
      <c r="O145" s="44"/>
      <c r="P145" s="43"/>
    </row>
    <row r="146" spans="1:29" ht="42" customHeight="1">
      <c r="A146" s="325" t="s">
        <v>268</v>
      </c>
      <c r="B146" s="9"/>
      <c r="C146" s="15"/>
      <c r="F146" s="42"/>
      <c r="G146" s="35"/>
      <c r="H146" s="40"/>
      <c r="I146" s="50"/>
      <c r="J146" s="38"/>
      <c r="K146" s="451" t="s">
        <v>269</v>
      </c>
      <c r="L146" s="479"/>
      <c r="M146" s="46"/>
      <c r="N146" s="482" t="s">
        <v>154</v>
      </c>
      <c r="O146" s="483"/>
      <c r="P146" s="26"/>
      <c r="Q146" s="476" t="s">
        <v>270</v>
      </c>
      <c r="R146" s="477"/>
      <c r="S146" s="478"/>
      <c r="T146" s="4"/>
      <c r="U146" s="4"/>
      <c r="V146" s="4"/>
      <c r="W146" s="4"/>
      <c r="X146" s="4"/>
      <c r="Y146" s="4"/>
      <c r="Z146" s="4"/>
      <c r="AA146" s="4"/>
      <c r="AB146" s="4"/>
      <c r="AC146" s="4"/>
    </row>
    <row r="147" spans="1:29" ht="42" customHeight="1" thickBot="1">
      <c r="B147" s="9"/>
      <c r="C147" s="15"/>
      <c r="F147" s="42"/>
      <c r="G147" s="35"/>
      <c r="I147" s="22"/>
      <c r="J147" s="25"/>
      <c r="K147" s="480"/>
      <c r="L147" s="481"/>
      <c r="M147" s="47"/>
      <c r="N147" s="484"/>
      <c r="O147" s="485"/>
      <c r="P147" s="27"/>
      <c r="Q147" s="473" t="s">
        <v>271</v>
      </c>
      <c r="R147" s="474"/>
      <c r="S147" s="475"/>
      <c r="T147" s="4"/>
      <c r="U147" s="4"/>
      <c r="V147" s="4"/>
      <c r="W147" s="4"/>
      <c r="X147" s="4"/>
      <c r="Y147" s="4"/>
      <c r="Z147" s="4"/>
      <c r="AA147" s="4"/>
      <c r="AB147" s="4"/>
      <c r="AC147" s="4"/>
    </row>
    <row r="148" spans="1:29" s="45" customFormat="1" ht="12" customHeight="1">
      <c r="A148" s="325"/>
      <c r="B148" s="48"/>
      <c r="C148" s="39"/>
      <c r="D148" s="101"/>
      <c r="E148" s="101"/>
      <c r="F148" s="42"/>
      <c r="G148" s="35"/>
      <c r="H148" s="20" t="b">
        <f>AND(N148,Q148)</f>
        <v>1</v>
      </c>
      <c r="I148" s="45">
        <f>IF(H148,1,0)</f>
        <v>1</v>
      </c>
      <c r="J148" s="20"/>
      <c r="K148" s="43"/>
      <c r="L148" s="43"/>
      <c r="M148" s="43"/>
      <c r="N148" s="21" t="b">
        <f t="shared" ref="N148" si="14">NOT(OR(N146="",N146="Укажите здесь ""Имеется"" или ""Отсутствует"""))</f>
        <v>1</v>
      </c>
      <c r="P148" s="21"/>
      <c r="Q148" s="21" t="b">
        <f t="shared" ref="Q148" si="15">OR(N146="Отсутствует",NOT(OR(Q146="",Q146="Укажите здесь ссылку на документ",Q147="",Q147="Укажите здесь название документа и соответствующий номер страницы")))</f>
        <v>1</v>
      </c>
      <c r="R148" s="21"/>
      <c r="S148" s="21"/>
      <c r="T148" s="43"/>
    </row>
    <row r="149" spans="1:29" ht="18" customHeight="1">
      <c r="A149" s="325" t="s">
        <v>272</v>
      </c>
      <c r="B149" s="9"/>
      <c r="C149" s="23"/>
      <c r="D149" s="493" t="s">
        <v>31</v>
      </c>
      <c r="E149" s="494"/>
      <c r="F149" s="494"/>
      <c r="G149" s="494"/>
      <c r="H149" s="494"/>
      <c r="I149" s="494"/>
      <c r="J149" s="494"/>
      <c r="K149" s="494"/>
      <c r="L149" s="494"/>
      <c r="M149" s="494"/>
      <c r="N149" s="494"/>
      <c r="O149" s="494"/>
      <c r="P149" s="494"/>
      <c r="Q149" s="494"/>
      <c r="R149" s="495"/>
      <c r="S149" s="10"/>
      <c r="T149" s="10"/>
      <c r="U149" s="10"/>
    </row>
    <row r="150" spans="1:29" s="8" customFormat="1" ht="18" customHeight="1">
      <c r="A150" s="325"/>
      <c r="B150" s="9"/>
      <c r="C150" s="24"/>
      <c r="D150" s="496"/>
      <c r="E150" s="497"/>
      <c r="F150" s="497"/>
      <c r="G150" s="497"/>
      <c r="H150" s="497"/>
      <c r="I150" s="497"/>
      <c r="J150" s="497"/>
      <c r="K150" s="497"/>
      <c r="L150" s="497"/>
      <c r="M150" s="497"/>
      <c r="N150" s="497"/>
      <c r="O150" s="497"/>
      <c r="P150" s="497"/>
      <c r="Q150" s="497"/>
      <c r="R150" s="498"/>
      <c r="S150" s="10"/>
      <c r="T150" s="10"/>
      <c r="U150" s="10"/>
      <c r="V150" s="6"/>
      <c r="W150" s="6"/>
      <c r="X150" s="6"/>
      <c r="Y150" s="6"/>
      <c r="Z150" s="6"/>
      <c r="AA150" s="6"/>
      <c r="AB150" s="7"/>
      <c r="AC150" s="6"/>
    </row>
    <row r="151" spans="1:29" s="8" customFormat="1" ht="11.25" hidden="1" customHeight="1">
      <c r="A151" s="325"/>
      <c r="B151" s="9"/>
      <c r="C151" s="12"/>
      <c r="D151" s="13"/>
      <c r="E151" s="14"/>
      <c r="F151" s="1"/>
      <c r="G151" s="1"/>
      <c r="H151" s="35"/>
      <c r="I151" s="5"/>
      <c r="J151" s="5"/>
      <c r="K151" s="6"/>
      <c r="L151" s="6"/>
      <c r="M151" s="6"/>
      <c r="N151" s="5"/>
      <c r="O151" s="5"/>
      <c r="P151" s="5"/>
      <c r="Q151" s="5"/>
      <c r="R151" s="5"/>
      <c r="S151" s="5"/>
      <c r="T151" s="5"/>
      <c r="U151" s="5"/>
      <c r="V151" s="6"/>
      <c r="W151" s="6"/>
      <c r="X151" s="6"/>
      <c r="Y151" s="6"/>
      <c r="Z151" s="6"/>
      <c r="AA151" s="6"/>
      <c r="AB151" s="7"/>
      <c r="AC151" s="6"/>
    </row>
    <row r="152" spans="1:29" ht="14.25" customHeight="1">
      <c r="B152" s="9"/>
      <c r="C152" s="15"/>
      <c r="D152" s="40"/>
      <c r="E152" s="106"/>
      <c r="F152" s="508" t="s">
        <v>11</v>
      </c>
      <c r="G152" s="509"/>
      <c r="H152" s="509"/>
      <c r="I152" s="509"/>
      <c r="J152" s="509"/>
      <c r="K152" s="509"/>
      <c r="L152" s="509"/>
      <c r="M152" s="509"/>
      <c r="N152" s="509"/>
      <c r="O152" s="509"/>
      <c r="P152" s="509"/>
      <c r="Q152" s="509"/>
      <c r="R152" s="510"/>
      <c r="S152" s="29"/>
      <c r="T152" s="29"/>
      <c r="U152" s="29"/>
      <c r="AA152" s="3"/>
      <c r="AB152" s="2"/>
      <c r="AC152" s="4"/>
    </row>
    <row r="153" spans="1:29" ht="14.25" customHeight="1">
      <c r="B153" s="9"/>
      <c r="C153" s="15"/>
      <c r="D153" s="40"/>
      <c r="E153" s="106"/>
      <c r="F153" s="511"/>
      <c r="G153" s="512"/>
      <c r="H153" s="512"/>
      <c r="I153" s="512"/>
      <c r="J153" s="512"/>
      <c r="K153" s="512"/>
      <c r="L153" s="512"/>
      <c r="M153" s="512"/>
      <c r="N153" s="512"/>
      <c r="O153" s="512"/>
      <c r="P153" s="512"/>
      <c r="Q153" s="512"/>
      <c r="R153" s="513"/>
      <c r="S153" s="29"/>
      <c r="T153" s="29"/>
      <c r="U153" s="29"/>
      <c r="AA153" s="3"/>
      <c r="AB153" s="2"/>
      <c r="AC153" s="4"/>
    </row>
    <row r="154" spans="1:29" ht="11.25" customHeight="1">
      <c r="B154" s="9"/>
      <c r="C154" s="15"/>
      <c r="D154" s="40"/>
      <c r="E154" s="41"/>
      <c r="F154" s="22"/>
      <c r="G154" s="22"/>
      <c r="H154" s="105"/>
      <c r="I154" s="28"/>
      <c r="J154" s="17"/>
      <c r="N154" s="29"/>
      <c r="O154" s="29"/>
      <c r="P154" s="29"/>
      <c r="Q154" s="29"/>
      <c r="R154" s="29"/>
      <c r="S154" s="29"/>
      <c r="T154" s="29"/>
      <c r="U154" s="29"/>
      <c r="AA154" s="3"/>
      <c r="AB154" s="2"/>
      <c r="AC154" s="4"/>
    </row>
    <row r="155" spans="1:29" ht="17.25" customHeight="1">
      <c r="A155" s="325" t="s">
        <v>273</v>
      </c>
      <c r="B155" s="9"/>
      <c r="C155" s="15"/>
      <c r="D155" s="40"/>
      <c r="E155" s="53"/>
      <c r="F155" s="38"/>
      <c r="G155" s="36"/>
      <c r="H155" s="451" t="s">
        <v>274</v>
      </c>
      <c r="I155" s="486"/>
      <c r="J155" s="486"/>
      <c r="K155" s="486"/>
      <c r="L155" s="486"/>
      <c r="M155" s="486"/>
      <c r="N155" s="486"/>
      <c r="O155" s="486"/>
      <c r="P155" s="486"/>
      <c r="Q155" s="486"/>
      <c r="R155" s="452"/>
      <c r="S155" s="4"/>
      <c r="T155" s="4"/>
      <c r="U155" s="4"/>
      <c r="V155" s="4"/>
      <c r="W155" s="4"/>
      <c r="X155" s="4"/>
      <c r="Y155" s="4"/>
      <c r="Z155" s="4"/>
      <c r="AA155" s="4"/>
      <c r="AB155" s="4"/>
      <c r="AC155" s="4"/>
    </row>
    <row r="156" spans="1:29" ht="17.25" customHeight="1">
      <c r="B156" s="9"/>
      <c r="C156" s="15"/>
      <c r="D156" s="40"/>
      <c r="E156" s="107"/>
      <c r="F156" s="25"/>
      <c r="G156" s="37"/>
      <c r="H156" s="453"/>
      <c r="I156" s="487"/>
      <c r="J156" s="487"/>
      <c r="K156" s="487"/>
      <c r="L156" s="487"/>
      <c r="M156" s="487"/>
      <c r="N156" s="487"/>
      <c r="O156" s="487"/>
      <c r="P156" s="487"/>
      <c r="Q156" s="487"/>
      <c r="R156" s="454"/>
      <c r="S156" s="4"/>
      <c r="T156" s="4"/>
      <c r="U156" s="4"/>
      <c r="V156" s="4"/>
      <c r="W156" s="4"/>
      <c r="X156" s="4"/>
      <c r="Y156" s="4"/>
      <c r="Z156" s="4"/>
      <c r="AA156" s="4"/>
      <c r="AB156" s="4"/>
      <c r="AC156" s="4"/>
    </row>
    <row r="157" spans="1:29" s="45" customFormat="1" ht="11.25" customHeight="1" thickBot="1">
      <c r="A157" s="325"/>
      <c r="B157" s="48"/>
      <c r="C157" s="39"/>
      <c r="D157" s="40"/>
      <c r="E157" s="41"/>
      <c r="F157" s="42"/>
      <c r="G157" s="35"/>
      <c r="H157" s="55"/>
      <c r="I157" s="60"/>
      <c r="J157" s="43"/>
      <c r="K157" s="43"/>
      <c r="L157" s="43"/>
      <c r="M157" s="43"/>
      <c r="N157" s="44"/>
      <c r="O157" s="43"/>
    </row>
    <row r="158" spans="1:29" ht="42" customHeight="1">
      <c r="A158" s="325" t="s">
        <v>275</v>
      </c>
      <c r="B158" s="9"/>
      <c r="C158" s="15"/>
      <c r="D158" s="13"/>
      <c r="E158" s="14"/>
      <c r="F158" s="42"/>
      <c r="G158" s="35"/>
      <c r="H158" s="40"/>
      <c r="I158" s="50"/>
      <c r="J158" s="38"/>
      <c r="K158" s="451" t="s">
        <v>276</v>
      </c>
      <c r="L158" s="479"/>
      <c r="M158" s="46"/>
      <c r="N158" s="482" t="s">
        <v>154</v>
      </c>
      <c r="O158" s="483"/>
      <c r="P158" s="26"/>
      <c r="Q158" s="476" t="s">
        <v>277</v>
      </c>
      <c r="R158" s="477"/>
      <c r="S158" s="478"/>
      <c r="T158" s="4"/>
      <c r="U158" s="4"/>
      <c r="V158" s="4"/>
      <c r="W158" s="4"/>
      <c r="X158" s="4"/>
      <c r="Y158" s="4"/>
      <c r="Z158" s="4"/>
      <c r="AA158" s="4"/>
      <c r="AB158" s="4"/>
      <c r="AC158" s="4"/>
    </row>
    <row r="159" spans="1:29" ht="42" customHeight="1" thickBot="1">
      <c r="B159" s="9"/>
      <c r="C159" s="15"/>
      <c r="D159" s="13"/>
      <c r="E159" s="14"/>
      <c r="F159" s="42"/>
      <c r="G159" s="35"/>
      <c r="H159" s="40"/>
      <c r="I159" s="16"/>
      <c r="J159" s="25"/>
      <c r="K159" s="480"/>
      <c r="L159" s="481"/>
      <c r="M159" s="47"/>
      <c r="N159" s="484"/>
      <c r="O159" s="485"/>
      <c r="P159" s="27"/>
      <c r="Q159" s="473" t="s">
        <v>278</v>
      </c>
      <c r="R159" s="474"/>
      <c r="S159" s="475"/>
      <c r="T159" s="4"/>
      <c r="U159" s="4"/>
      <c r="V159" s="4"/>
      <c r="W159" s="4"/>
      <c r="X159" s="4"/>
      <c r="Y159" s="4"/>
      <c r="Z159" s="4"/>
      <c r="AA159" s="4"/>
      <c r="AB159" s="4"/>
      <c r="AC159" s="4"/>
    </row>
    <row r="160" spans="1:29" s="45" customFormat="1" ht="12" customHeight="1" thickBot="1">
      <c r="A160" s="325"/>
      <c r="B160" s="48"/>
      <c r="C160" s="39"/>
      <c r="D160" s="13"/>
      <c r="E160" s="14"/>
      <c r="F160" s="42"/>
      <c r="G160" s="35"/>
      <c r="H160" s="55" t="b">
        <f>AND(N160,Q160)</f>
        <v>1</v>
      </c>
      <c r="I160" s="51">
        <f>IF(H160,1,0)</f>
        <v>1</v>
      </c>
      <c r="J160" s="20"/>
      <c r="K160" s="43"/>
      <c r="L160" s="43"/>
      <c r="M160" s="43"/>
      <c r="N160" s="21" t="b">
        <f t="shared" ref="N160" si="16">NOT(OR(N158="",N158="Укажите здесь ""Имеется"" или ""Отсутствует"""))</f>
        <v>1</v>
      </c>
      <c r="P160" s="21"/>
      <c r="Q160" s="21" t="b">
        <f t="shared" ref="Q160" si="17">OR(N158="Отсутствует",NOT(OR(Q158="",Q158="Укажите здесь ссылку на документ",Q159="",Q159="Укажите здесь название документа и соответствующий номер страницы")))</f>
        <v>1</v>
      </c>
      <c r="R160" s="21"/>
      <c r="S160" s="21"/>
      <c r="T160" s="43"/>
    </row>
    <row r="161" spans="1:29" ht="39" customHeight="1">
      <c r="A161" s="325" t="s">
        <v>279</v>
      </c>
      <c r="B161" s="9"/>
      <c r="C161" s="15"/>
      <c r="D161" s="13"/>
      <c r="E161" s="14"/>
      <c r="H161" s="40"/>
      <c r="I161" s="50"/>
      <c r="J161" s="38"/>
      <c r="K161" s="451" t="s">
        <v>280</v>
      </c>
      <c r="L161" s="452"/>
      <c r="M161" s="298"/>
      <c r="N161" s="455">
        <f>IF(NOT(AND(Справочник!C$25&lt;&gt;0,Q163)),"Этот показатель вычисляется по введенному значению в ячейке справа",IF(OR(Q161&gt;Справочник!C$25,Справочник!C$25=0),0,ROUND(Q161/Справочник!C$25+0.00045,3)))</f>
        <v>5.0000000000000001E-3</v>
      </c>
      <c r="O161" s="456"/>
      <c r="P161" s="33"/>
      <c r="Q161" s="459">
        <v>6</v>
      </c>
      <c r="R161" s="461" t="s">
        <v>281</v>
      </c>
      <c r="S161" s="462"/>
      <c r="Y161" s="3"/>
      <c r="AA161" s="4"/>
      <c r="AB161" s="4"/>
      <c r="AC161" s="4"/>
    </row>
    <row r="162" spans="1:29" ht="39" customHeight="1" thickBot="1">
      <c r="B162" s="9"/>
      <c r="C162" s="15"/>
      <c r="D162" s="13"/>
      <c r="E162" s="14"/>
      <c r="H162" s="40"/>
      <c r="I162" s="16"/>
      <c r="J162" s="25"/>
      <c r="K162" s="453"/>
      <c r="L162" s="454"/>
      <c r="M162" s="297"/>
      <c r="N162" s="457"/>
      <c r="O162" s="458"/>
      <c r="P162" s="34"/>
      <c r="Q162" s="460"/>
      <c r="R162" s="463"/>
      <c r="S162" s="464"/>
      <c r="Y162" s="3"/>
      <c r="AA162" s="4"/>
      <c r="AB162" s="4"/>
      <c r="AC162" s="4"/>
    </row>
    <row r="163" spans="1:29" s="45" customFormat="1" ht="11.25" customHeight="1" thickBot="1">
      <c r="A163" s="325"/>
      <c r="B163" s="48"/>
      <c r="C163" s="39"/>
      <c r="D163" s="40"/>
      <c r="E163" s="41"/>
      <c r="F163" s="42"/>
      <c r="G163" s="42"/>
      <c r="H163" s="49" t="b">
        <f>N163</f>
        <v>1</v>
      </c>
      <c r="I163" s="51">
        <f>IF(H163,1,0)</f>
        <v>1</v>
      </c>
      <c r="J163" s="20"/>
      <c r="K163" s="43"/>
      <c r="L163" s="43"/>
      <c r="M163" s="43"/>
      <c r="N163" s="20" t="b">
        <f>Q163</f>
        <v>1</v>
      </c>
      <c r="O163" s="21"/>
      <c r="P163" s="21"/>
      <c r="Q163" s="21" t="b">
        <f>NOT(OR(Q161="",Q161="Введите здесь значение"))</f>
        <v>1</v>
      </c>
      <c r="R163" s="21"/>
      <c r="S163" s="21"/>
      <c r="T163" s="21"/>
      <c r="U163" s="21"/>
      <c r="V163" s="43"/>
      <c r="W163" s="43"/>
      <c r="X163" s="43"/>
      <c r="Y163" s="43"/>
      <c r="Z163" s="43"/>
      <c r="AA163" s="43"/>
      <c r="AB163" s="44"/>
      <c r="AC163" s="43"/>
    </row>
    <row r="164" spans="1:29" ht="42.75" customHeight="1">
      <c r="A164" s="325" t="s">
        <v>282</v>
      </c>
      <c r="B164" s="9"/>
      <c r="C164" s="15"/>
      <c r="D164" s="13"/>
      <c r="E164" s="14"/>
      <c r="H164" s="40"/>
      <c r="I164" s="50"/>
      <c r="J164" s="38"/>
      <c r="K164" s="451" t="s">
        <v>283</v>
      </c>
      <c r="L164" s="452"/>
      <c r="M164" s="298"/>
      <c r="N164" s="469">
        <f>IF(NOT(AND(Справочник!C$22&lt;&gt;0,Q166)),"Этот показатель вычисляется по введенному значению в ячейке справа",IF(OR(Q164&gt;Справочник!C$22,Справочник!C$22=0),0,ROUND(Q164/Справочник!C$22*1000+0.045,1)))</f>
        <v>438.6</v>
      </c>
      <c r="O164" s="470"/>
      <c r="P164" s="33"/>
      <c r="Q164" s="459">
        <v>760</v>
      </c>
      <c r="R164" s="461" t="s">
        <v>284</v>
      </c>
      <c r="S164" s="462"/>
      <c r="Y164" s="3"/>
      <c r="AA164" s="4"/>
      <c r="AB164" s="4"/>
      <c r="AC164" s="4"/>
    </row>
    <row r="165" spans="1:29" ht="42.75" customHeight="1" thickBot="1">
      <c r="B165" s="9"/>
      <c r="C165" s="15"/>
      <c r="D165" s="13"/>
      <c r="E165" s="14"/>
      <c r="H165" s="40"/>
      <c r="I165" s="16"/>
      <c r="J165" s="25"/>
      <c r="K165" s="453"/>
      <c r="L165" s="454"/>
      <c r="M165" s="297"/>
      <c r="N165" s="471"/>
      <c r="O165" s="472"/>
      <c r="P165" s="34"/>
      <c r="Q165" s="460"/>
      <c r="R165" s="463"/>
      <c r="S165" s="464"/>
      <c r="Y165" s="3"/>
      <c r="AA165" s="4"/>
      <c r="AB165" s="4"/>
      <c r="AC165" s="4"/>
    </row>
    <row r="166" spans="1:29" s="45" customFormat="1" ht="11.25" customHeight="1" thickBot="1">
      <c r="A166" s="325"/>
      <c r="B166" s="48"/>
      <c r="C166" s="39"/>
      <c r="D166" s="40"/>
      <c r="E166" s="41"/>
      <c r="F166" s="42"/>
      <c r="G166" s="42"/>
      <c r="H166" s="49" t="b">
        <f t="shared" ref="H166" si="18">N166</f>
        <v>1</v>
      </c>
      <c r="I166" s="51">
        <f t="shared" ref="I166" si="19">IF(H166,1,0)</f>
        <v>1</v>
      </c>
      <c r="J166" s="20"/>
      <c r="K166" s="43"/>
      <c r="L166" s="43"/>
      <c r="M166" s="43"/>
      <c r="N166" s="20" t="b">
        <f t="shared" ref="N166" si="20">Q166</f>
        <v>1</v>
      </c>
      <c r="O166" s="21"/>
      <c r="P166" s="21"/>
      <c r="Q166" s="21" t="b">
        <f t="shared" ref="Q166" si="21">NOT(OR(Q164="",Q164="Введите здесь значение"))</f>
        <v>1</v>
      </c>
      <c r="R166" s="21"/>
      <c r="S166" s="21"/>
      <c r="T166" s="21"/>
      <c r="U166" s="21"/>
      <c r="V166" s="43"/>
      <c r="W166" s="43"/>
      <c r="X166" s="43"/>
      <c r="Y166" s="43"/>
      <c r="Z166" s="43"/>
      <c r="AA166" s="43"/>
      <c r="AB166" s="44"/>
      <c r="AC166" s="43"/>
    </row>
    <row r="167" spans="1:29" ht="42.75" customHeight="1">
      <c r="A167" s="325" t="s">
        <v>285</v>
      </c>
      <c r="B167" s="9"/>
      <c r="C167" s="15"/>
      <c r="D167" s="13"/>
      <c r="E167" s="14"/>
      <c r="H167" s="40"/>
      <c r="I167" s="50"/>
      <c r="J167" s="38"/>
      <c r="K167" s="451" t="s">
        <v>286</v>
      </c>
      <c r="L167" s="452"/>
      <c r="M167" s="298"/>
      <c r="N167" s="469">
        <f>IF(NOT(AND(Справочник!C$22&lt;&gt;0,Q169)),"Этот показатель вычисляется по введенному значению в ячейке справа",IF(OR(Q167&gt;Справочник!C$22,Справочник!C$22=0),0,ROUND(Q167/Справочник!C$22*1000+0.045,1)))</f>
        <v>67.599999999999994</v>
      </c>
      <c r="O167" s="470"/>
      <c r="P167" s="33"/>
      <c r="Q167" s="459">
        <v>117</v>
      </c>
      <c r="R167" s="461" t="s">
        <v>287</v>
      </c>
      <c r="S167" s="462"/>
      <c r="Y167" s="3"/>
      <c r="AA167" s="4"/>
      <c r="AB167" s="4"/>
      <c r="AC167" s="4"/>
    </row>
    <row r="168" spans="1:29" ht="42.75" customHeight="1" thickBot="1">
      <c r="B168" s="9"/>
      <c r="C168" s="15"/>
      <c r="D168" s="13"/>
      <c r="E168" s="14"/>
      <c r="H168" s="40"/>
      <c r="I168" s="16"/>
      <c r="J168" s="25"/>
      <c r="K168" s="453"/>
      <c r="L168" s="454"/>
      <c r="M168" s="297"/>
      <c r="N168" s="471"/>
      <c r="O168" s="472"/>
      <c r="P168" s="34"/>
      <c r="Q168" s="460"/>
      <c r="R168" s="463"/>
      <c r="S168" s="464"/>
      <c r="Y168" s="3"/>
      <c r="AA168" s="4"/>
      <c r="AB168" s="4"/>
      <c r="AC168" s="4"/>
    </row>
    <row r="169" spans="1:29" s="45" customFormat="1" ht="11.25" customHeight="1" thickBot="1">
      <c r="A169" s="325"/>
      <c r="B169" s="48"/>
      <c r="C169" s="39"/>
      <c r="D169" s="40"/>
      <c r="E169" s="41"/>
      <c r="F169" s="42"/>
      <c r="G169" s="42"/>
      <c r="H169" s="49" t="b">
        <f t="shared" ref="H169" si="22">N169</f>
        <v>1</v>
      </c>
      <c r="I169" s="51">
        <f t="shared" ref="I169" si="23">IF(H169,1,0)</f>
        <v>1</v>
      </c>
      <c r="J169" s="20"/>
      <c r="K169" s="43"/>
      <c r="L169" s="43"/>
      <c r="M169" s="43"/>
      <c r="N169" s="20" t="b">
        <f t="shared" ref="N169" si="24">Q169</f>
        <v>1</v>
      </c>
      <c r="O169" s="21"/>
      <c r="P169" s="21"/>
      <c r="Q169" s="21" t="b">
        <f t="shared" ref="Q169" si="25">NOT(OR(Q167="",Q167="Введите здесь значение"))</f>
        <v>1</v>
      </c>
      <c r="R169" s="21"/>
      <c r="S169" s="21"/>
      <c r="T169" s="21"/>
      <c r="U169" s="21"/>
      <c r="V169" s="43"/>
      <c r="W169" s="43"/>
      <c r="X169" s="43"/>
      <c r="Y169" s="43"/>
      <c r="Z169" s="43"/>
      <c r="AA169" s="43"/>
      <c r="AB169" s="44"/>
      <c r="AC169" s="43"/>
    </row>
    <row r="170" spans="1:29" ht="54" customHeight="1">
      <c r="A170" s="325" t="s">
        <v>288</v>
      </c>
      <c r="B170" s="9"/>
      <c r="C170" s="15"/>
      <c r="D170" s="13"/>
      <c r="E170" s="14"/>
      <c r="H170" s="40"/>
      <c r="I170" s="50"/>
      <c r="J170" s="38"/>
      <c r="K170" s="451" t="s">
        <v>289</v>
      </c>
      <c r="L170" s="452"/>
      <c r="M170" s="298"/>
      <c r="N170" s="469">
        <f>IF(NOT(AND(Справочник!H$19,Q172)),"Этот показатель вычисляется по введенному значению в ячейке справа",IF(OR(Q170&gt;Справочник!G$19,Справочник!G$19=0),0,ROUND(Q170/Справочник!G$19*1000+0.045,1)))</f>
        <v>654.70000000000005</v>
      </c>
      <c r="O170" s="470"/>
      <c r="P170" s="33"/>
      <c r="Q170" s="459">
        <v>1526</v>
      </c>
      <c r="R170" s="461" t="s">
        <v>290</v>
      </c>
      <c r="S170" s="462"/>
      <c r="Y170" s="3"/>
      <c r="AA170" s="4"/>
      <c r="AB170" s="4"/>
      <c r="AC170" s="4"/>
    </row>
    <row r="171" spans="1:29" ht="54" customHeight="1" thickBot="1">
      <c r="B171" s="9"/>
      <c r="C171" s="15"/>
      <c r="D171" s="13"/>
      <c r="E171" s="14"/>
      <c r="H171" s="40"/>
      <c r="I171" s="16"/>
      <c r="J171" s="25"/>
      <c r="K171" s="453"/>
      <c r="L171" s="454"/>
      <c r="M171" s="297"/>
      <c r="N171" s="471"/>
      <c r="O171" s="472"/>
      <c r="P171" s="34"/>
      <c r="Q171" s="460"/>
      <c r="R171" s="463"/>
      <c r="S171" s="464"/>
      <c r="Y171" s="3"/>
      <c r="AA171" s="4"/>
      <c r="AB171" s="4"/>
      <c r="AC171" s="4"/>
    </row>
    <row r="172" spans="1:29" s="45" customFormat="1" ht="11.25" customHeight="1">
      <c r="A172" s="325"/>
      <c r="B172" s="48"/>
      <c r="C172" s="39"/>
      <c r="D172" s="40"/>
      <c r="E172" s="41"/>
      <c r="F172" s="42"/>
      <c r="G172" s="42"/>
      <c r="H172" s="49" t="b">
        <f t="shared" ref="H172" si="26">N172</f>
        <v>1</v>
      </c>
      <c r="I172" s="51">
        <f t="shared" ref="I172" si="27">IF(H172,1,0)</f>
        <v>1</v>
      </c>
      <c r="J172" s="20"/>
      <c r="K172" s="43"/>
      <c r="L172" s="43"/>
      <c r="M172" s="43"/>
      <c r="N172" s="20" t="b">
        <f t="shared" ref="N172" si="28">Q172</f>
        <v>1</v>
      </c>
      <c r="O172" s="21"/>
      <c r="P172" s="21"/>
      <c r="Q172" s="21" t="b">
        <f t="shared" ref="Q172" si="29">NOT(OR(Q170="",Q170="Введите здесь значение"))</f>
        <v>1</v>
      </c>
      <c r="R172" s="21"/>
      <c r="S172" s="21"/>
      <c r="T172" s="21"/>
      <c r="U172" s="21"/>
      <c r="V172" s="43"/>
      <c r="W172" s="43"/>
      <c r="X172" s="43"/>
      <c r="Y172" s="43"/>
      <c r="Z172" s="43"/>
      <c r="AA172" s="43"/>
      <c r="AB172" s="44"/>
      <c r="AC172" s="43"/>
    </row>
    <row r="173" spans="1:29" ht="17.25" customHeight="1">
      <c r="A173" s="325" t="s">
        <v>291</v>
      </c>
      <c r="B173" s="9"/>
      <c r="C173" s="15"/>
      <c r="D173" s="40"/>
      <c r="E173" s="53"/>
      <c r="F173" s="38"/>
      <c r="G173" s="36"/>
      <c r="H173" s="451" t="s">
        <v>292</v>
      </c>
      <c r="I173" s="486"/>
      <c r="J173" s="486"/>
      <c r="K173" s="486"/>
      <c r="L173" s="486"/>
      <c r="M173" s="486"/>
      <c r="N173" s="486"/>
      <c r="O173" s="486"/>
      <c r="P173" s="486"/>
      <c r="Q173" s="486"/>
      <c r="R173" s="452"/>
      <c r="S173" s="4"/>
      <c r="T173" s="4"/>
      <c r="U173" s="4"/>
      <c r="V173" s="4"/>
      <c r="W173" s="4"/>
      <c r="X173" s="4"/>
      <c r="Y173" s="4"/>
      <c r="Z173" s="4"/>
      <c r="AA173" s="4"/>
      <c r="AB173" s="4"/>
      <c r="AC173" s="4"/>
    </row>
    <row r="174" spans="1:29" ht="17.25" customHeight="1">
      <c r="B174" s="9"/>
      <c r="C174" s="15"/>
      <c r="D174" s="40"/>
      <c r="E174" s="107"/>
      <c r="F174" s="25"/>
      <c r="G174" s="37"/>
      <c r="H174" s="453"/>
      <c r="I174" s="487"/>
      <c r="J174" s="487"/>
      <c r="K174" s="487"/>
      <c r="L174" s="487"/>
      <c r="M174" s="487"/>
      <c r="N174" s="487"/>
      <c r="O174" s="487"/>
      <c r="P174" s="487"/>
      <c r="Q174" s="487"/>
      <c r="R174" s="454"/>
      <c r="S174" s="4"/>
      <c r="T174" s="4"/>
      <c r="U174" s="4"/>
      <c r="V174" s="4"/>
      <c r="W174" s="4"/>
      <c r="X174" s="4"/>
      <c r="Y174" s="4"/>
      <c r="Z174" s="4"/>
      <c r="AA174" s="4"/>
      <c r="AB174" s="4"/>
      <c r="AC174" s="4"/>
    </row>
    <row r="175" spans="1:29" s="45" customFormat="1" ht="11.25" customHeight="1" thickBot="1">
      <c r="A175" s="325"/>
      <c r="B175" s="48"/>
      <c r="C175" s="39"/>
      <c r="D175" s="40"/>
      <c r="E175" s="41"/>
      <c r="F175" s="42"/>
      <c r="G175" s="35"/>
      <c r="H175" s="55"/>
      <c r="I175" s="60"/>
      <c r="J175" s="43"/>
      <c r="K175" s="43"/>
      <c r="L175" s="43"/>
      <c r="M175" s="43"/>
      <c r="N175" s="44"/>
      <c r="O175" s="43"/>
    </row>
    <row r="176" spans="1:29" ht="84.75" customHeight="1">
      <c r="A176" s="325" t="s">
        <v>293</v>
      </c>
      <c r="B176" s="9"/>
      <c r="C176" s="15"/>
      <c r="D176" s="13"/>
      <c r="E176" s="14"/>
      <c r="H176" s="40"/>
      <c r="I176" s="50"/>
      <c r="J176" s="38"/>
      <c r="K176" s="465" t="s">
        <v>294</v>
      </c>
      <c r="L176" s="466"/>
      <c r="M176" s="298"/>
      <c r="N176" s="469">
        <f>IF(NOT(AND(Справочник!E$46&lt;&gt;0,Q178)),"Этот показатель вычисляется по введенному значению в ячейке справа",IF(OR(Q176&gt;Справочник!E$46,Справочник!E$46=0),0,ROUND(Q176/Справочник!E$46*1000+0.045,1)))</f>
        <v>217.4</v>
      </c>
      <c r="O176" s="470"/>
      <c r="P176" s="33"/>
      <c r="Q176" s="459">
        <v>5</v>
      </c>
      <c r="R176" s="461" t="s">
        <v>295</v>
      </c>
      <c r="S176" s="462"/>
      <c r="Y176" s="3"/>
      <c r="AA176" s="4"/>
      <c r="AB176" s="4"/>
      <c r="AC176" s="4"/>
    </row>
    <row r="177" spans="1:29" ht="84.75" customHeight="1" thickBot="1">
      <c r="B177" s="9"/>
      <c r="C177" s="15"/>
      <c r="D177" s="13"/>
      <c r="E177" s="14"/>
      <c r="H177" s="40"/>
      <c r="I177" s="16"/>
      <c r="J177" s="25"/>
      <c r="K177" s="467"/>
      <c r="L177" s="468"/>
      <c r="M177" s="297"/>
      <c r="N177" s="471"/>
      <c r="O177" s="472"/>
      <c r="P177" s="34"/>
      <c r="Q177" s="460"/>
      <c r="R177" s="463"/>
      <c r="S177" s="464"/>
      <c r="Y177" s="3"/>
      <c r="AA177" s="4"/>
      <c r="AB177" s="4"/>
      <c r="AC177" s="4"/>
    </row>
    <row r="178" spans="1:29" s="45" customFormat="1" ht="11.25" customHeight="1" thickBot="1">
      <c r="A178" s="325"/>
      <c r="B178" s="48"/>
      <c r="C178" s="39"/>
      <c r="D178" s="40"/>
      <c r="E178" s="41"/>
      <c r="F178" s="42"/>
      <c r="G178" s="42"/>
      <c r="H178" s="49" t="b">
        <f>N178</f>
        <v>1</v>
      </c>
      <c r="I178" s="51">
        <f>IF(H178,1,0)</f>
        <v>1</v>
      </c>
      <c r="J178" s="20"/>
      <c r="K178" s="43"/>
      <c r="L178" s="43"/>
      <c r="M178" s="43"/>
      <c r="N178" s="20" t="b">
        <f>Q178</f>
        <v>1</v>
      </c>
      <c r="O178" s="21"/>
      <c r="P178" s="21"/>
      <c r="Q178" s="21" t="b">
        <f>NOT(OR(Q176="",Q176="Введите здесь значение"))</f>
        <v>1</v>
      </c>
      <c r="R178" s="21"/>
      <c r="S178" s="21"/>
      <c r="T178" s="21"/>
      <c r="U178" s="21"/>
      <c r="V178" s="43"/>
      <c r="W178" s="43"/>
      <c r="X178" s="43"/>
      <c r="Y178" s="43"/>
      <c r="Z178" s="43"/>
      <c r="AA178" s="43"/>
      <c r="AB178" s="44"/>
      <c r="AC178" s="43"/>
    </row>
    <row r="179" spans="1:29" ht="27" customHeight="1">
      <c r="B179" s="9"/>
      <c r="C179" s="15"/>
      <c r="D179" s="13"/>
      <c r="E179" s="14"/>
      <c r="H179" s="40"/>
      <c r="I179" s="50"/>
      <c r="J179" s="38"/>
      <c r="K179" s="443" t="s">
        <v>296</v>
      </c>
      <c r="L179" s="444"/>
      <c r="M179" s="444"/>
      <c r="N179" s="444"/>
      <c r="O179" s="445"/>
      <c r="P179" s="298"/>
      <c r="Q179" s="449">
        <v>123</v>
      </c>
      <c r="R179" s="29"/>
      <c r="Y179" s="3"/>
      <c r="AA179" s="4"/>
      <c r="AB179" s="4"/>
      <c r="AC179" s="4"/>
    </row>
    <row r="180" spans="1:29" ht="27" customHeight="1" thickBot="1">
      <c r="B180" s="9"/>
      <c r="C180" s="15"/>
      <c r="D180" s="13"/>
      <c r="E180" s="14"/>
      <c r="H180" s="40"/>
      <c r="I180" s="16"/>
      <c r="J180" s="25"/>
      <c r="K180" s="446"/>
      <c r="L180" s="447"/>
      <c r="M180" s="447"/>
      <c r="N180" s="447"/>
      <c r="O180" s="448"/>
      <c r="P180" s="297"/>
      <c r="Q180" s="450"/>
      <c r="R180" s="29"/>
      <c r="Y180" s="3"/>
      <c r="AA180" s="4"/>
      <c r="AB180" s="4"/>
      <c r="AC180" s="4"/>
    </row>
    <row r="181" spans="1:29" s="45" customFormat="1" ht="12" customHeight="1" thickBot="1">
      <c r="A181" s="325"/>
      <c r="B181" s="48"/>
      <c r="C181" s="39"/>
      <c r="D181" s="40"/>
      <c r="E181" s="41"/>
      <c r="F181" s="42"/>
      <c r="G181" s="42"/>
      <c r="H181" s="49" t="b">
        <f>Q181</f>
        <v>1</v>
      </c>
      <c r="I181" s="51">
        <f>IF(H181,1,0)</f>
        <v>1</v>
      </c>
      <c r="J181" s="20"/>
      <c r="K181" s="20"/>
      <c r="L181" s="21"/>
      <c r="P181" s="21"/>
      <c r="Q181" s="21" t="b">
        <f>NOT(OR(Q179="",Q179="Введите здесь значение"))</f>
        <v>1</v>
      </c>
      <c r="R181" s="43"/>
      <c r="S181" s="43"/>
      <c r="T181" s="43"/>
      <c r="U181" s="43"/>
      <c r="V181" s="43"/>
      <c r="W181" s="44"/>
      <c r="X181" s="43"/>
    </row>
    <row r="182" spans="1:29" ht="66" customHeight="1">
      <c r="A182" s="325" t="s">
        <v>297</v>
      </c>
      <c r="B182" s="9"/>
      <c r="C182" s="15"/>
      <c r="D182" s="13"/>
      <c r="E182" s="14"/>
      <c r="H182" s="40"/>
      <c r="I182" s="50"/>
      <c r="J182" s="38"/>
      <c r="K182" s="451" t="s">
        <v>298</v>
      </c>
      <c r="L182" s="452"/>
      <c r="M182" s="298"/>
      <c r="N182" s="455">
        <f>IF(NOT(AND(Q181,Q184)),"Этот показатель вычисляется по введенному значению в ячейке справа",IF(OR(Q182&gt;Q179,Q179=0),0,ROUND(Q182/Q179+0.00045,3)))</f>
        <v>8.9999999999999993E-3</v>
      </c>
      <c r="O182" s="456"/>
      <c r="P182" s="33"/>
      <c r="Q182" s="459">
        <v>1</v>
      </c>
      <c r="R182" s="461" t="s">
        <v>299</v>
      </c>
      <c r="S182" s="462"/>
      <c r="Y182" s="3"/>
      <c r="AA182" s="4"/>
      <c r="AB182" s="4"/>
      <c r="AC182" s="4"/>
    </row>
    <row r="183" spans="1:29" ht="66" customHeight="1" thickBot="1">
      <c r="B183" s="9"/>
      <c r="C183" s="15"/>
      <c r="D183" s="13"/>
      <c r="E183" s="14"/>
      <c r="H183" s="40"/>
      <c r="I183" s="16"/>
      <c r="J183" s="25"/>
      <c r="K183" s="453"/>
      <c r="L183" s="454"/>
      <c r="M183" s="297"/>
      <c r="N183" s="457"/>
      <c r="O183" s="458"/>
      <c r="P183" s="34"/>
      <c r="Q183" s="460"/>
      <c r="R183" s="463"/>
      <c r="S183" s="464"/>
      <c r="Y183" s="3"/>
      <c r="AA183" s="4"/>
      <c r="AB183" s="4"/>
      <c r="AC183" s="4"/>
    </row>
    <row r="184" spans="1:29" s="45" customFormat="1" ht="11.25" customHeight="1" thickBot="1">
      <c r="A184" s="325"/>
      <c r="B184" s="48"/>
      <c r="C184" s="39"/>
      <c r="D184" s="40"/>
      <c r="E184" s="41"/>
      <c r="F184" s="42"/>
      <c r="G184" s="42"/>
      <c r="H184" s="49" t="b">
        <f>N184</f>
        <v>1</v>
      </c>
      <c r="I184" s="51">
        <f>IF(H184,1,0)</f>
        <v>1</v>
      </c>
      <c r="J184" s="20"/>
      <c r="K184" s="43"/>
      <c r="L184" s="43"/>
      <c r="M184" s="43"/>
      <c r="N184" s="20" t="b">
        <f>Q184</f>
        <v>1</v>
      </c>
      <c r="O184" s="21"/>
      <c r="P184" s="21"/>
      <c r="Q184" s="21" t="b">
        <f>NOT(OR(Q182="",Q182="Введите здесь значение"))</f>
        <v>1</v>
      </c>
      <c r="R184" s="21"/>
      <c r="S184" s="21"/>
      <c r="T184" s="21"/>
      <c r="U184" s="21"/>
      <c r="V184" s="43"/>
      <c r="W184" s="43"/>
      <c r="X184" s="43"/>
      <c r="Y184" s="43"/>
      <c r="Z184" s="43"/>
      <c r="AA184" s="43"/>
      <c r="AB184" s="44"/>
      <c r="AC184" s="43"/>
    </row>
    <row r="185" spans="1:29" ht="59.25" customHeight="1">
      <c r="A185" s="325" t="s">
        <v>300</v>
      </c>
      <c r="B185" s="9"/>
      <c r="C185" s="15"/>
      <c r="D185" s="13"/>
      <c r="E185" s="14"/>
      <c r="H185" s="40"/>
      <c r="I185" s="50"/>
      <c r="J185" s="38"/>
      <c r="K185" s="451" t="s">
        <v>301</v>
      </c>
      <c r="L185" s="452"/>
      <c r="M185" s="298"/>
      <c r="N185" s="455">
        <f>IF(NOT(AND(Справочник!H$84,Q187)),"Этот показатель вычисляется по введенному значению в ячейке справа",IF(OR(Q185&gt;Справочник!G$84,Справочник!G$84=0),0,ROUND(Q185/Справочник!G$84+0.00045,3)))</f>
        <v>0.13600000000000001</v>
      </c>
      <c r="O185" s="456"/>
      <c r="P185" s="33"/>
      <c r="Q185" s="459">
        <v>18</v>
      </c>
      <c r="R185" s="461" t="s">
        <v>302</v>
      </c>
      <c r="S185" s="462"/>
      <c r="Y185" s="3"/>
      <c r="AA185" s="4"/>
      <c r="AB185" s="4"/>
      <c r="AC185" s="4"/>
    </row>
    <row r="186" spans="1:29" ht="59.25" customHeight="1" thickBot="1">
      <c r="B186" s="9"/>
      <c r="C186" s="15"/>
      <c r="D186" s="13"/>
      <c r="E186" s="14"/>
      <c r="I186" s="22"/>
      <c r="J186" s="25"/>
      <c r="K186" s="453"/>
      <c r="L186" s="454"/>
      <c r="M186" s="297"/>
      <c r="N186" s="457"/>
      <c r="O186" s="458"/>
      <c r="P186" s="34"/>
      <c r="Q186" s="460"/>
      <c r="R186" s="463"/>
      <c r="S186" s="464"/>
      <c r="Y186" s="3"/>
      <c r="AA186" s="4"/>
      <c r="AB186" s="4"/>
      <c r="AC186" s="4"/>
    </row>
    <row r="187" spans="1:29" s="45" customFormat="1" ht="11.25" customHeight="1">
      <c r="A187" s="325"/>
      <c r="B187" s="48"/>
      <c r="C187" s="39"/>
      <c r="D187" s="40"/>
      <c r="E187" s="41"/>
      <c r="F187" s="42"/>
      <c r="G187" s="42"/>
      <c r="H187" s="54" t="b">
        <f>N187</f>
        <v>1</v>
      </c>
      <c r="I187" s="45">
        <f>IF(H187,1,0)</f>
        <v>1</v>
      </c>
      <c r="J187" s="20"/>
      <c r="K187" s="43"/>
      <c r="L187" s="43"/>
      <c r="M187" s="43"/>
      <c r="N187" s="20" t="b">
        <f>Q187</f>
        <v>1</v>
      </c>
      <c r="O187" s="21"/>
      <c r="P187" s="21"/>
      <c r="Q187" s="21" t="b">
        <f>NOT(OR(Q185="",Q185="Введите здесь значение"))</f>
        <v>1</v>
      </c>
      <c r="R187" s="21"/>
      <c r="S187" s="21"/>
      <c r="T187" s="21"/>
      <c r="U187" s="21"/>
      <c r="V187" s="43"/>
      <c r="W187" s="43"/>
      <c r="X187" s="43"/>
      <c r="Y187" s="43"/>
      <c r="Z187" s="43"/>
      <c r="AA187" s="43"/>
      <c r="AB187" s="44"/>
      <c r="AC187" s="43"/>
    </row>
    <row r="188" spans="1:29" ht="17.25" customHeight="1">
      <c r="A188" s="325" t="s">
        <v>303</v>
      </c>
      <c r="B188" s="9"/>
      <c r="C188" s="15"/>
      <c r="D188" s="40"/>
      <c r="E188" s="53"/>
      <c r="F188" s="38"/>
      <c r="G188" s="36"/>
      <c r="H188" s="451" t="s">
        <v>304</v>
      </c>
      <c r="I188" s="486"/>
      <c r="J188" s="486"/>
      <c r="K188" s="486"/>
      <c r="L188" s="486"/>
      <c r="M188" s="486"/>
      <c r="N188" s="486"/>
      <c r="O188" s="486"/>
      <c r="P188" s="486"/>
      <c r="Q188" s="486"/>
      <c r="R188" s="452"/>
      <c r="S188" s="4"/>
      <c r="T188" s="4"/>
      <c r="U188" s="4"/>
      <c r="V188" s="4"/>
      <c r="W188" s="4"/>
      <c r="X188" s="4"/>
      <c r="Y188" s="4"/>
      <c r="Z188" s="4"/>
      <c r="AA188" s="4"/>
      <c r="AB188" s="4"/>
      <c r="AC188" s="4"/>
    </row>
    <row r="189" spans="1:29" ht="17.25" customHeight="1">
      <c r="B189" s="9"/>
      <c r="C189" s="15"/>
      <c r="D189" s="40"/>
      <c r="E189" s="107"/>
      <c r="F189" s="25"/>
      <c r="G189" s="37"/>
      <c r="H189" s="453"/>
      <c r="I189" s="487"/>
      <c r="J189" s="487"/>
      <c r="K189" s="487"/>
      <c r="L189" s="487"/>
      <c r="M189" s="487"/>
      <c r="N189" s="487"/>
      <c r="O189" s="487"/>
      <c r="P189" s="487"/>
      <c r="Q189" s="487"/>
      <c r="R189" s="454"/>
      <c r="S189" s="4"/>
      <c r="T189" s="4"/>
      <c r="U189" s="4"/>
      <c r="V189" s="4"/>
      <c r="W189" s="4"/>
      <c r="X189" s="4"/>
      <c r="Y189" s="4"/>
      <c r="Z189" s="4"/>
      <c r="AA189" s="4"/>
      <c r="AB189" s="4"/>
      <c r="AC189" s="4"/>
    </row>
    <row r="190" spans="1:29" s="45" customFormat="1" ht="11.25" customHeight="1" thickBot="1">
      <c r="A190" s="325"/>
      <c r="B190" s="48"/>
      <c r="C190" s="39"/>
      <c r="D190" s="40"/>
      <c r="E190" s="41"/>
      <c r="F190" s="42"/>
      <c r="G190" s="35"/>
      <c r="H190" s="55"/>
      <c r="I190" s="60"/>
      <c r="J190" s="43"/>
      <c r="K190" s="43"/>
      <c r="L190" s="43"/>
      <c r="M190" s="43"/>
      <c r="N190" s="43"/>
      <c r="O190" s="44"/>
      <c r="P190" s="43"/>
    </row>
    <row r="191" spans="1:29" ht="41.25" customHeight="1">
      <c r="A191" s="325" t="s">
        <v>305</v>
      </c>
      <c r="B191" s="9"/>
      <c r="C191" s="15"/>
      <c r="D191" s="13"/>
      <c r="E191" s="14"/>
      <c r="H191" s="40"/>
      <c r="I191" s="50"/>
      <c r="J191" s="38"/>
      <c r="K191" s="451" t="s">
        <v>306</v>
      </c>
      <c r="L191" s="452"/>
      <c r="M191" s="298"/>
      <c r="N191" s="455">
        <f>IF(NOT(AND(Справочник!E$55&lt;&gt;0,Q193)),"Этот показатель вычисляется по введенному значению в ячейке справа",IF(Q191&gt;Справочник!E$55,0,ROUND(Q191/Справочник!E$55+0.00045,3)))</f>
        <v>0.33400000000000002</v>
      </c>
      <c r="O191" s="456"/>
      <c r="P191" s="33"/>
      <c r="Q191" s="459">
        <v>1</v>
      </c>
      <c r="R191" s="461" t="s">
        <v>307</v>
      </c>
      <c r="S191" s="462"/>
      <c r="Y191" s="3"/>
      <c r="AA191" s="4"/>
      <c r="AB191" s="4"/>
      <c r="AC191" s="4"/>
    </row>
    <row r="192" spans="1:29" ht="41.25" customHeight="1" thickBot="1">
      <c r="B192" s="9"/>
      <c r="C192" s="15"/>
      <c r="D192" s="13"/>
      <c r="E192" s="14"/>
      <c r="H192" s="40"/>
      <c r="I192" s="16"/>
      <c r="J192" s="25"/>
      <c r="K192" s="453"/>
      <c r="L192" s="454"/>
      <c r="M192" s="297"/>
      <c r="N192" s="457"/>
      <c r="O192" s="458"/>
      <c r="P192" s="34"/>
      <c r="Q192" s="460"/>
      <c r="R192" s="463"/>
      <c r="S192" s="464"/>
      <c r="Y192" s="3"/>
      <c r="AA192" s="4"/>
      <c r="AB192" s="4"/>
      <c r="AC192" s="4"/>
    </row>
    <row r="193" spans="1:29" s="45" customFormat="1" ht="11.25" customHeight="1" thickBot="1">
      <c r="A193" s="325"/>
      <c r="B193" s="48"/>
      <c r="C193" s="39"/>
      <c r="D193" s="40"/>
      <c r="E193" s="41"/>
      <c r="F193" s="42"/>
      <c r="G193" s="42"/>
      <c r="H193" s="49" t="b">
        <f>N193</f>
        <v>1</v>
      </c>
      <c r="I193" s="51">
        <f>IF(H193,1,0)</f>
        <v>1</v>
      </c>
      <c r="J193" s="20"/>
      <c r="K193" s="43"/>
      <c r="L193" s="43"/>
      <c r="M193" s="43"/>
      <c r="N193" s="20" t="b">
        <f>Q193</f>
        <v>1</v>
      </c>
      <c r="O193" s="21"/>
      <c r="P193" s="21"/>
      <c r="Q193" s="21" t="b">
        <f>NOT(OR(Q191="",Q191="Введите здесь значение"))</f>
        <v>1</v>
      </c>
      <c r="R193" s="21"/>
      <c r="S193" s="21"/>
      <c r="T193" s="21"/>
      <c r="U193" s="21"/>
      <c r="V193" s="43"/>
      <c r="W193" s="43"/>
      <c r="X193" s="43"/>
      <c r="Y193" s="43"/>
      <c r="Z193" s="43"/>
      <c r="AA193" s="43"/>
      <c r="AB193" s="44"/>
      <c r="AC193" s="43"/>
    </row>
    <row r="194" spans="1:29" ht="47.25" customHeight="1">
      <c r="A194" s="325" t="s">
        <v>308</v>
      </c>
      <c r="B194" s="9"/>
      <c r="C194" s="15"/>
      <c r="D194" s="13"/>
      <c r="E194" s="14"/>
      <c r="H194" s="40"/>
      <c r="I194" s="50"/>
      <c r="J194" s="38"/>
      <c r="K194" s="465" t="s">
        <v>309</v>
      </c>
      <c r="L194" s="466"/>
      <c r="M194" s="298"/>
      <c r="N194" s="455">
        <f>IF(NOT(AND(Справочник!E$55&lt;&gt;0,Q196)),"Этот показатель вычисляется по введенному значению в ячейке справа",IF(Q194&gt;Справочник!E$55,0,ROUND(Q194/Справочник!E$55+0.00045,1)))</f>
        <v>0</v>
      </c>
      <c r="O194" s="456"/>
      <c r="P194" s="33"/>
      <c r="Q194" s="459">
        <v>0</v>
      </c>
      <c r="R194" s="461" t="s">
        <v>310</v>
      </c>
      <c r="S194" s="462"/>
      <c r="Y194" s="3"/>
      <c r="AA194" s="4"/>
      <c r="AB194" s="4"/>
      <c r="AC194" s="4"/>
    </row>
    <row r="195" spans="1:29" ht="47.25" customHeight="1" thickBot="1">
      <c r="B195" s="9"/>
      <c r="C195" s="15"/>
      <c r="D195" s="13"/>
      <c r="E195" s="14"/>
      <c r="H195" s="40"/>
      <c r="I195" s="16"/>
      <c r="J195" s="25"/>
      <c r="K195" s="467"/>
      <c r="L195" s="468"/>
      <c r="M195" s="297"/>
      <c r="N195" s="457"/>
      <c r="O195" s="458"/>
      <c r="P195" s="34"/>
      <c r="Q195" s="460"/>
      <c r="R195" s="463"/>
      <c r="S195" s="464"/>
      <c r="Y195" s="3"/>
      <c r="AA195" s="4"/>
      <c r="AB195" s="4"/>
      <c r="AC195" s="4"/>
    </row>
    <row r="196" spans="1:29" s="45" customFormat="1" ht="11.25" customHeight="1" thickBot="1">
      <c r="A196" s="325"/>
      <c r="B196" s="48"/>
      <c r="C196" s="39"/>
      <c r="D196" s="40"/>
      <c r="E196" s="41"/>
      <c r="F196" s="42"/>
      <c r="G196" s="42"/>
      <c r="H196" s="49" t="b">
        <f>N196</f>
        <v>1</v>
      </c>
      <c r="I196" s="51">
        <f>IF(H196,1,0)</f>
        <v>1</v>
      </c>
      <c r="J196" s="20"/>
      <c r="K196" s="43"/>
      <c r="L196" s="43"/>
      <c r="M196" s="43"/>
      <c r="N196" s="20" t="b">
        <f>Q196</f>
        <v>1</v>
      </c>
      <c r="O196" s="21"/>
      <c r="P196" s="21"/>
      <c r="Q196" s="21" t="b">
        <f>NOT(OR(Q194="",Q194="Введите здесь значение"))</f>
        <v>1</v>
      </c>
      <c r="R196" s="21"/>
      <c r="S196" s="21"/>
      <c r="T196" s="21"/>
      <c r="U196" s="21"/>
      <c r="V196" s="43"/>
      <c r="W196" s="43"/>
      <c r="X196" s="43"/>
      <c r="Y196" s="43"/>
      <c r="Z196" s="43"/>
      <c r="AA196" s="43"/>
      <c r="AB196" s="44"/>
      <c r="AC196" s="43"/>
    </row>
    <row r="197" spans="1:29" ht="42" customHeight="1">
      <c r="A197" s="325" t="s">
        <v>311</v>
      </c>
      <c r="B197" s="9"/>
      <c r="C197" s="15"/>
      <c r="D197" s="13"/>
      <c r="E197" s="14"/>
      <c r="F197" s="42"/>
      <c r="G197" s="35"/>
      <c r="H197" s="40"/>
      <c r="I197" s="50"/>
      <c r="J197" s="38"/>
      <c r="K197" s="451" t="s">
        <v>312</v>
      </c>
      <c r="L197" s="479"/>
      <c r="M197" s="46"/>
      <c r="N197" s="482" t="s">
        <v>168</v>
      </c>
      <c r="O197" s="483"/>
      <c r="P197" s="26"/>
      <c r="Q197" s="476" t="s">
        <v>169</v>
      </c>
      <c r="R197" s="477"/>
      <c r="S197" s="478"/>
      <c r="T197" s="4"/>
      <c r="U197" s="4"/>
      <c r="V197" s="4"/>
      <c r="W197" s="4"/>
      <c r="X197" s="4"/>
      <c r="Y197" s="4"/>
      <c r="Z197" s="4"/>
      <c r="AA197" s="4"/>
      <c r="AB197" s="4"/>
      <c r="AC197" s="4"/>
    </row>
    <row r="198" spans="1:29" ht="42" customHeight="1" thickBot="1">
      <c r="B198" s="9"/>
      <c r="C198" s="15"/>
      <c r="D198" s="13"/>
      <c r="E198" s="14"/>
      <c r="F198" s="42"/>
      <c r="G198" s="35"/>
      <c r="I198" s="22"/>
      <c r="J198" s="25"/>
      <c r="K198" s="480"/>
      <c r="L198" s="481"/>
      <c r="M198" s="47"/>
      <c r="N198" s="484"/>
      <c r="O198" s="485"/>
      <c r="P198" s="27"/>
      <c r="Q198" s="473" t="s">
        <v>170</v>
      </c>
      <c r="R198" s="474"/>
      <c r="S198" s="475"/>
      <c r="T198" s="4"/>
      <c r="U198" s="4"/>
      <c r="V198" s="4"/>
      <c r="W198" s="4"/>
      <c r="X198" s="4"/>
      <c r="Y198" s="4"/>
      <c r="Z198" s="4"/>
      <c r="AA198" s="4"/>
      <c r="AB198" s="4"/>
      <c r="AC198" s="4"/>
    </row>
    <row r="199" spans="1:29" s="45" customFormat="1" ht="12" customHeight="1">
      <c r="A199" s="325"/>
      <c r="B199" s="48"/>
      <c r="C199" s="39"/>
      <c r="D199" s="13"/>
      <c r="E199" s="14"/>
      <c r="F199" s="42"/>
      <c r="G199" s="35"/>
      <c r="H199" s="78" t="b">
        <f>AND(N199,Q199)</f>
        <v>1</v>
      </c>
      <c r="I199" s="309">
        <f>IF(H199,1,0)</f>
        <v>1</v>
      </c>
      <c r="J199" s="20"/>
      <c r="K199" s="43"/>
      <c r="L199" s="43"/>
      <c r="M199" s="43"/>
      <c r="N199" s="21" t="b">
        <f t="shared" ref="N199" si="30">NOT(OR(N197="",N197="Укажите здесь ""Имеется"" или ""Отсутствует"""))</f>
        <v>1</v>
      </c>
      <c r="P199" s="21"/>
      <c r="Q199" s="21" t="b">
        <f t="shared" ref="Q199" si="31">OR(N197="Отсутствует",NOT(OR(Q197="",Q197="Укажите здесь ссылку на документ",Q198="",Q198="Укажите здесь название документа и соответствующий номер страницы")))</f>
        <v>1</v>
      </c>
      <c r="R199" s="21"/>
      <c r="S199" s="21"/>
      <c r="T199" s="43"/>
    </row>
    <row r="200" spans="1:29" ht="17.25" customHeight="1">
      <c r="A200" s="325" t="s">
        <v>313</v>
      </c>
      <c r="B200" s="9"/>
      <c r="C200" s="15"/>
      <c r="D200" s="40"/>
      <c r="E200" s="53"/>
      <c r="F200" s="38"/>
      <c r="G200" s="36"/>
      <c r="H200" s="451" t="s">
        <v>314</v>
      </c>
      <c r="I200" s="486"/>
      <c r="J200" s="486"/>
      <c r="K200" s="486"/>
      <c r="L200" s="486"/>
      <c r="M200" s="486"/>
      <c r="N200" s="486"/>
      <c r="O200" s="486"/>
      <c r="P200" s="486"/>
      <c r="Q200" s="486"/>
      <c r="R200" s="452"/>
      <c r="S200" s="4"/>
      <c r="T200" s="4"/>
      <c r="U200" s="4"/>
      <c r="V200" s="4"/>
      <c r="W200" s="4"/>
      <c r="X200" s="4"/>
      <c r="Y200" s="4"/>
      <c r="Z200" s="4"/>
      <c r="AA200" s="4"/>
      <c r="AB200" s="4"/>
      <c r="AC200" s="4"/>
    </row>
    <row r="201" spans="1:29" ht="17.25" customHeight="1">
      <c r="B201" s="9"/>
      <c r="C201" s="15"/>
      <c r="D201" s="40"/>
      <c r="E201" s="107"/>
      <c r="F201" s="25"/>
      <c r="G201" s="37"/>
      <c r="H201" s="453"/>
      <c r="I201" s="487"/>
      <c r="J201" s="487"/>
      <c r="K201" s="487"/>
      <c r="L201" s="487"/>
      <c r="M201" s="487"/>
      <c r="N201" s="487"/>
      <c r="O201" s="487"/>
      <c r="P201" s="487"/>
      <c r="Q201" s="487"/>
      <c r="R201" s="454"/>
      <c r="S201" s="4"/>
      <c r="T201" s="4"/>
      <c r="U201" s="4"/>
      <c r="V201" s="4"/>
      <c r="W201" s="4"/>
      <c r="X201" s="4"/>
      <c r="Y201" s="4"/>
      <c r="Z201" s="4"/>
      <c r="AA201" s="4"/>
      <c r="AB201" s="4"/>
      <c r="AC201" s="4"/>
    </row>
    <row r="202" spans="1:29" s="45" customFormat="1" ht="11.25" customHeight="1" thickBot="1">
      <c r="A202" s="325"/>
      <c r="B202" s="48"/>
      <c r="C202" s="39"/>
      <c r="D202" s="40"/>
      <c r="E202" s="41"/>
      <c r="F202" s="42"/>
      <c r="G202" s="35"/>
      <c r="H202" s="55"/>
      <c r="I202" s="60"/>
      <c r="J202" s="43"/>
      <c r="K202" s="43"/>
      <c r="L202" s="43"/>
      <c r="M202" s="43"/>
      <c r="N202" s="44"/>
      <c r="O202" s="43"/>
    </row>
    <row r="203" spans="1:29" ht="52.5" customHeight="1">
      <c r="A203" s="325" t="s">
        <v>315</v>
      </c>
      <c r="B203" s="9"/>
      <c r="C203" s="15"/>
      <c r="D203" s="13"/>
      <c r="E203" s="14"/>
      <c r="H203" s="40"/>
      <c r="I203" s="50"/>
      <c r="J203" s="38"/>
      <c r="K203" s="465" t="s">
        <v>316</v>
      </c>
      <c r="L203" s="466"/>
      <c r="M203" s="298"/>
      <c r="N203" s="455">
        <f>IF(NOT(AND(Справочник!C$25&lt;&gt;0,Q205)),"Этот показатель вычисляется по введенному значению в ячейке справа",IF(Q203&gt;Справочник!C$25,0,ROUND(Q203/Справочник!C$25+0.00045,3)))</f>
        <v>0</v>
      </c>
      <c r="O203" s="456"/>
      <c r="P203" s="33"/>
      <c r="Q203" s="459">
        <v>0</v>
      </c>
      <c r="R203" s="461" t="s">
        <v>317</v>
      </c>
      <c r="S203" s="462"/>
      <c r="Y203" s="3"/>
      <c r="AA203" s="4"/>
      <c r="AB203" s="4"/>
      <c r="AC203" s="4"/>
    </row>
    <row r="204" spans="1:29" ht="52.5" customHeight="1" thickBot="1">
      <c r="B204" s="9"/>
      <c r="C204" s="15"/>
      <c r="D204" s="13"/>
      <c r="E204" s="14"/>
      <c r="H204" s="40"/>
      <c r="I204" s="16"/>
      <c r="J204" s="25"/>
      <c r="K204" s="467"/>
      <c r="L204" s="468"/>
      <c r="M204" s="297"/>
      <c r="N204" s="457"/>
      <c r="O204" s="458"/>
      <c r="P204" s="34"/>
      <c r="Q204" s="460"/>
      <c r="R204" s="463"/>
      <c r="S204" s="464"/>
      <c r="Y204" s="3"/>
      <c r="AA204" s="4"/>
      <c r="AB204" s="4"/>
      <c r="AC204" s="4"/>
    </row>
    <row r="205" spans="1:29" s="45" customFormat="1" ht="11.25" customHeight="1" thickBot="1">
      <c r="A205" s="325"/>
      <c r="B205" s="48"/>
      <c r="C205" s="39"/>
      <c r="D205" s="40"/>
      <c r="E205" s="41"/>
      <c r="F205" s="42"/>
      <c r="G205" s="42"/>
      <c r="H205" s="49" t="b">
        <f>N205</f>
        <v>1</v>
      </c>
      <c r="I205" s="51">
        <f>IF(H205,1,0)</f>
        <v>1</v>
      </c>
      <c r="J205" s="20"/>
      <c r="K205" s="43"/>
      <c r="L205" s="43"/>
      <c r="M205" s="43"/>
      <c r="N205" s="20" t="b">
        <f>Q205</f>
        <v>1</v>
      </c>
      <c r="O205" s="21"/>
      <c r="P205" s="21"/>
      <c r="Q205" s="21" t="b">
        <f>NOT(OR(Q203="",Q203="Введите здесь значение"))</f>
        <v>1</v>
      </c>
      <c r="R205" s="21"/>
      <c r="S205" s="21"/>
      <c r="T205" s="21"/>
      <c r="U205" s="21"/>
      <c r="V205" s="43"/>
      <c r="W205" s="43"/>
      <c r="X205" s="43"/>
      <c r="Y205" s="43"/>
      <c r="Z205" s="43"/>
      <c r="AA205" s="43"/>
      <c r="AB205" s="44"/>
      <c r="AC205" s="43"/>
    </row>
    <row r="206" spans="1:29" ht="52.5" customHeight="1">
      <c r="A206" s="325" t="s">
        <v>318</v>
      </c>
      <c r="B206" s="9"/>
      <c r="C206" s="15"/>
      <c r="D206" s="13"/>
      <c r="E206" s="14"/>
      <c r="H206" s="40"/>
      <c r="I206" s="50"/>
      <c r="J206" s="38"/>
      <c r="K206" s="465" t="s">
        <v>319</v>
      </c>
      <c r="L206" s="466"/>
      <c r="M206" s="298"/>
      <c r="N206" s="455">
        <f>IF(NOT(AND(Справочник!H$12,Q208)),"Этот показатель вычисляется по введенному значению в ячейке справа",IF(OR(Q206&gt;Справочник!G$12,Справочник!G$12=0),0,ROUND(Q206/Справочник!G$12+0.00045,3)))</f>
        <v>0</v>
      </c>
      <c r="O206" s="456"/>
      <c r="P206" s="33"/>
      <c r="Q206" s="459">
        <v>0</v>
      </c>
      <c r="R206" s="461" t="s">
        <v>320</v>
      </c>
      <c r="S206" s="462"/>
      <c r="Y206" s="3"/>
      <c r="AA206" s="4"/>
      <c r="AB206" s="4"/>
      <c r="AC206" s="4"/>
    </row>
    <row r="207" spans="1:29" ht="52.5" customHeight="1" thickBot="1">
      <c r="B207" s="9"/>
      <c r="C207" s="15"/>
      <c r="D207" s="13"/>
      <c r="E207" s="14"/>
      <c r="I207" s="22"/>
      <c r="J207" s="25"/>
      <c r="K207" s="467"/>
      <c r="L207" s="468"/>
      <c r="M207" s="297"/>
      <c r="N207" s="457"/>
      <c r="O207" s="458"/>
      <c r="P207" s="34"/>
      <c r="Q207" s="460"/>
      <c r="R207" s="463"/>
      <c r="S207" s="464"/>
      <c r="Y207" s="3"/>
      <c r="AA207" s="4"/>
      <c r="AB207" s="4"/>
      <c r="AC207" s="4"/>
    </row>
    <row r="208" spans="1:29" s="45" customFormat="1" ht="11.25" customHeight="1">
      <c r="A208" s="325"/>
      <c r="B208" s="48"/>
      <c r="C208" s="39"/>
      <c r="D208" s="40"/>
      <c r="E208" s="41"/>
      <c r="F208" s="42"/>
      <c r="G208" s="42"/>
      <c r="H208" s="308" t="b">
        <f>N208</f>
        <v>1</v>
      </c>
      <c r="I208" s="309">
        <f>IF(H208,1,0)</f>
        <v>1</v>
      </c>
      <c r="J208" s="20"/>
      <c r="K208" s="43"/>
      <c r="L208" s="43"/>
      <c r="M208" s="43"/>
      <c r="N208" s="20" t="b">
        <f>Q208</f>
        <v>1</v>
      </c>
      <c r="O208" s="21"/>
      <c r="P208" s="21"/>
      <c r="Q208" s="21" t="b">
        <f>NOT(OR(Q206="",Q206="Введите здесь значение"))</f>
        <v>1</v>
      </c>
      <c r="R208" s="21"/>
      <c r="S208" s="21"/>
      <c r="T208" s="21"/>
      <c r="U208" s="21"/>
      <c r="V208" s="43"/>
      <c r="W208" s="43"/>
      <c r="X208" s="43"/>
      <c r="Y208" s="43"/>
      <c r="Z208" s="43"/>
      <c r="AA208" s="43"/>
      <c r="AB208" s="44"/>
      <c r="AC208" s="43"/>
    </row>
    <row r="209" spans="1:29" ht="17.25" customHeight="1">
      <c r="A209" s="325" t="s">
        <v>321</v>
      </c>
      <c r="B209" s="9"/>
      <c r="C209" s="15"/>
      <c r="D209" s="40"/>
      <c r="E209" s="53"/>
      <c r="F209" s="38"/>
      <c r="G209" s="36"/>
      <c r="H209" s="451" t="s">
        <v>322</v>
      </c>
      <c r="I209" s="486"/>
      <c r="J209" s="486"/>
      <c r="K209" s="486"/>
      <c r="L209" s="486"/>
      <c r="M209" s="486"/>
      <c r="N209" s="486"/>
      <c r="O209" s="486"/>
      <c r="P209" s="486"/>
      <c r="Q209" s="486"/>
      <c r="R209" s="452"/>
      <c r="S209" s="4"/>
      <c r="T209" s="4"/>
      <c r="U209" s="4"/>
      <c r="V209" s="4"/>
      <c r="W209" s="4"/>
      <c r="X209" s="4"/>
      <c r="Y209" s="4"/>
      <c r="Z209" s="4"/>
      <c r="AA209" s="4"/>
      <c r="AB209" s="4"/>
      <c r="AC209" s="4"/>
    </row>
    <row r="210" spans="1:29" ht="17.25" customHeight="1">
      <c r="B210" s="9"/>
      <c r="C210" s="15"/>
      <c r="D210" s="40"/>
      <c r="E210" s="107"/>
      <c r="F210" s="25"/>
      <c r="G210" s="37"/>
      <c r="H210" s="453"/>
      <c r="I210" s="487"/>
      <c r="J210" s="487"/>
      <c r="K210" s="487"/>
      <c r="L210" s="487"/>
      <c r="M210" s="487"/>
      <c r="N210" s="487"/>
      <c r="O210" s="487"/>
      <c r="P210" s="487"/>
      <c r="Q210" s="487"/>
      <c r="R210" s="454"/>
      <c r="S210" s="4"/>
      <c r="T210" s="4"/>
      <c r="U210" s="4"/>
      <c r="V210" s="4"/>
      <c r="W210" s="4"/>
      <c r="X210" s="4"/>
      <c r="Y210" s="4"/>
      <c r="Z210" s="4"/>
      <c r="AA210" s="4"/>
      <c r="AB210" s="4"/>
      <c r="AC210" s="4"/>
    </row>
    <row r="211" spans="1:29" s="45" customFormat="1" ht="11.25" customHeight="1" thickBot="1">
      <c r="A211" s="325"/>
      <c r="B211" s="48"/>
      <c r="C211" s="39"/>
      <c r="D211" s="40"/>
      <c r="E211" s="41"/>
      <c r="F211" s="42"/>
      <c r="G211" s="35"/>
      <c r="H211" s="55"/>
      <c r="I211" s="60"/>
      <c r="J211" s="43"/>
      <c r="K211" s="43"/>
      <c r="L211" s="43"/>
      <c r="M211" s="43"/>
      <c r="N211" s="43"/>
      <c r="O211" s="44"/>
      <c r="P211" s="43"/>
    </row>
    <row r="212" spans="1:29" ht="42.75" customHeight="1">
      <c r="A212" s="325" t="s">
        <v>323</v>
      </c>
      <c r="B212" s="9"/>
      <c r="C212" s="15"/>
      <c r="D212" s="13"/>
      <c r="E212" s="14"/>
      <c r="H212" s="40"/>
      <c r="I212" s="50"/>
      <c r="J212" s="38"/>
      <c r="K212" s="451" t="s">
        <v>324</v>
      </c>
      <c r="L212" s="452"/>
      <c r="M212" s="298"/>
      <c r="N212" s="455">
        <f>IF(NOT(AND(Справочник!H$17,Q214)),"Этот показатель вычисляется по введенному значению в ячейке справа",IF(OR(Q212&gt;Справочник!G$17,Справочник!G$17=0),0,ROUND(Q212/Справочник!G$17+0.00045,3)))</f>
        <v>0.26</v>
      </c>
      <c r="O212" s="456"/>
      <c r="P212" s="33"/>
      <c r="Q212" s="459">
        <v>1141</v>
      </c>
      <c r="R212" s="461" t="s">
        <v>325</v>
      </c>
      <c r="S212" s="462"/>
      <c r="Y212" s="3"/>
      <c r="AA212" s="4"/>
      <c r="AB212" s="4"/>
      <c r="AC212" s="4"/>
    </row>
    <row r="213" spans="1:29" ht="42.75" customHeight="1" thickBot="1">
      <c r="B213" s="9"/>
      <c r="C213" s="15"/>
      <c r="D213" s="13"/>
      <c r="E213" s="14"/>
      <c r="H213" s="40"/>
      <c r="I213" s="16"/>
      <c r="J213" s="25"/>
      <c r="K213" s="453"/>
      <c r="L213" s="454"/>
      <c r="M213" s="297"/>
      <c r="N213" s="457"/>
      <c r="O213" s="458"/>
      <c r="P213" s="34"/>
      <c r="Q213" s="460"/>
      <c r="R213" s="463"/>
      <c r="S213" s="464"/>
      <c r="Y213" s="3"/>
      <c r="AA213" s="4"/>
      <c r="AB213" s="4"/>
      <c r="AC213" s="4"/>
    </row>
    <row r="214" spans="1:29" s="45" customFormat="1" ht="11.25" customHeight="1" thickBot="1">
      <c r="A214" s="325"/>
      <c r="B214" s="48"/>
      <c r="C214" s="39"/>
      <c r="D214" s="40"/>
      <c r="E214" s="41"/>
      <c r="F214" s="42"/>
      <c r="G214" s="42"/>
      <c r="H214" s="49" t="b">
        <f>N214</f>
        <v>1</v>
      </c>
      <c r="I214" s="51">
        <f>IF(H214,1,0)</f>
        <v>1</v>
      </c>
      <c r="J214" s="20"/>
      <c r="K214" s="43"/>
      <c r="L214" s="43"/>
      <c r="M214" s="43"/>
      <c r="N214" s="20" t="b">
        <f>Q214</f>
        <v>1</v>
      </c>
      <c r="O214" s="21"/>
      <c r="P214" s="21"/>
      <c r="Q214" s="21" t="b">
        <f>NOT(OR(Q212="",Q212="Введите здесь значение"))</f>
        <v>1</v>
      </c>
      <c r="R214" s="21"/>
      <c r="S214" s="21"/>
      <c r="T214" s="21"/>
      <c r="U214" s="21"/>
      <c r="V214" s="43"/>
      <c r="W214" s="43"/>
      <c r="X214" s="43"/>
      <c r="Y214" s="43"/>
      <c r="Z214" s="43"/>
      <c r="AA214" s="43"/>
      <c r="AB214" s="44"/>
      <c r="AC214" s="43"/>
    </row>
    <row r="215" spans="1:29" ht="76.5" customHeight="1">
      <c r="A215" s="325" t="s">
        <v>326</v>
      </c>
      <c r="B215" s="9"/>
      <c r="C215" s="15"/>
      <c r="D215" s="13"/>
      <c r="E215" s="14"/>
      <c r="H215" s="40"/>
      <c r="I215" s="50"/>
      <c r="J215" s="38"/>
      <c r="K215" s="465" t="s">
        <v>327</v>
      </c>
      <c r="L215" s="466"/>
      <c r="M215" s="298"/>
      <c r="N215" s="455">
        <f>IF(NOT(AND(Справочник!H$17,Q217)),"Этот показатель вычисляется по введенному значению в ячейке справа",IF(OR(Q215&gt;Справочник!G$17,Справочник!G$17=0),0,ROUND(Q215/Справочник!G$17+0.00045,3)))</f>
        <v>0</v>
      </c>
      <c r="O215" s="456"/>
      <c r="P215" s="33"/>
      <c r="Q215" s="459">
        <v>0</v>
      </c>
      <c r="R215" s="461" t="s">
        <v>328</v>
      </c>
      <c r="S215" s="462"/>
      <c r="Y215" s="3"/>
      <c r="AA215" s="4"/>
      <c r="AB215" s="4"/>
      <c r="AC215" s="4"/>
    </row>
    <row r="216" spans="1:29" ht="76.5" customHeight="1" thickBot="1">
      <c r="B216" s="9"/>
      <c r="C216" s="15"/>
      <c r="D216" s="13"/>
      <c r="E216" s="14"/>
      <c r="H216" s="40"/>
      <c r="I216" s="16"/>
      <c r="J216" s="25"/>
      <c r="K216" s="467"/>
      <c r="L216" s="468"/>
      <c r="M216" s="297"/>
      <c r="N216" s="457"/>
      <c r="O216" s="458"/>
      <c r="P216" s="34"/>
      <c r="Q216" s="460"/>
      <c r="R216" s="463"/>
      <c r="S216" s="464"/>
      <c r="Y216" s="3"/>
      <c r="AA216" s="4"/>
      <c r="AB216" s="4"/>
      <c r="AC216" s="4"/>
    </row>
    <row r="217" spans="1:29" s="45" customFormat="1" ht="11.25" customHeight="1" thickBot="1">
      <c r="A217" s="325"/>
      <c r="B217" s="48"/>
      <c r="C217" s="39"/>
      <c r="D217" s="40"/>
      <c r="E217" s="41"/>
      <c r="F217" s="42"/>
      <c r="G217" s="42"/>
      <c r="H217" s="49" t="b">
        <f>N217</f>
        <v>1</v>
      </c>
      <c r="I217" s="51">
        <f>IF(H217,1,0)</f>
        <v>1</v>
      </c>
      <c r="J217" s="20"/>
      <c r="K217" s="43"/>
      <c r="L217" s="43"/>
      <c r="M217" s="43"/>
      <c r="N217" s="20" t="b">
        <f>Q217</f>
        <v>1</v>
      </c>
      <c r="O217" s="21"/>
      <c r="P217" s="21"/>
      <c r="Q217" s="21" t="b">
        <f>NOT(OR(Q215="",Q215="Введите здесь значение"))</f>
        <v>1</v>
      </c>
      <c r="R217" s="21"/>
      <c r="S217" s="21"/>
      <c r="T217" s="21"/>
      <c r="U217" s="21"/>
      <c r="V217" s="43"/>
      <c r="W217" s="43"/>
      <c r="X217" s="43"/>
      <c r="Y217" s="43"/>
      <c r="Z217" s="43"/>
      <c r="AA217" s="43"/>
      <c r="AB217" s="44"/>
      <c r="AC217" s="43"/>
    </row>
    <row r="218" spans="1:29" ht="51" customHeight="1">
      <c r="A218" s="325" t="s">
        <v>329</v>
      </c>
      <c r="B218" s="9"/>
      <c r="C218" s="15"/>
      <c r="D218" s="13"/>
      <c r="E218" s="14"/>
      <c r="H218" s="40"/>
      <c r="I218" s="50"/>
      <c r="J218" s="38"/>
      <c r="K218" s="451" t="s">
        <v>330</v>
      </c>
      <c r="L218" s="452"/>
      <c r="M218" s="298"/>
      <c r="N218" s="455">
        <f>IF(NOT(AND(Справочник!H$17,Q220)),"Этот показатель вычисляется по введенному значению в ячейке справа",IF(OR(Q218&gt;Справочник!G$17,Справочник!G$17=0),0,ROUND(Q218/Справочник!G$17+0.00045,3)))</f>
        <v>4.0000000000000001E-3</v>
      </c>
      <c r="O218" s="456"/>
      <c r="P218" s="33"/>
      <c r="Q218" s="459">
        <v>15</v>
      </c>
      <c r="R218" s="461" t="s">
        <v>331</v>
      </c>
      <c r="S218" s="462"/>
      <c r="Y218" s="3"/>
      <c r="AA218" s="4"/>
      <c r="AB218" s="4"/>
      <c r="AC218" s="4"/>
    </row>
    <row r="219" spans="1:29" ht="51" customHeight="1" thickBot="1">
      <c r="B219" s="9"/>
      <c r="C219" s="15"/>
      <c r="D219" s="13"/>
      <c r="E219" s="14"/>
      <c r="H219" s="40"/>
      <c r="I219" s="16"/>
      <c r="J219" s="25"/>
      <c r="K219" s="453"/>
      <c r="L219" s="454"/>
      <c r="M219" s="297"/>
      <c r="N219" s="457"/>
      <c r="O219" s="458"/>
      <c r="P219" s="34"/>
      <c r="Q219" s="460"/>
      <c r="R219" s="463"/>
      <c r="S219" s="464"/>
      <c r="Y219" s="3"/>
      <c r="AA219" s="4"/>
      <c r="AB219" s="4"/>
      <c r="AC219" s="4"/>
    </row>
    <row r="220" spans="1:29" s="45" customFormat="1" ht="11.25" customHeight="1" thickBot="1">
      <c r="A220" s="325"/>
      <c r="B220" s="48"/>
      <c r="C220" s="39"/>
      <c r="D220" s="40"/>
      <c r="E220" s="41"/>
      <c r="F220" s="42"/>
      <c r="G220" s="42"/>
      <c r="H220" s="49" t="b">
        <f>N220</f>
        <v>1</v>
      </c>
      <c r="I220" s="51">
        <f>IF(H220,1,0)</f>
        <v>1</v>
      </c>
      <c r="J220" s="20"/>
      <c r="K220" s="43"/>
      <c r="L220" s="43"/>
      <c r="M220" s="43"/>
      <c r="N220" s="20" t="b">
        <f>Q220</f>
        <v>1</v>
      </c>
      <c r="O220" s="21"/>
      <c r="P220" s="21"/>
      <c r="Q220" s="21" t="b">
        <f>NOT(OR(Q218="",Q218="Введите здесь значение"))</f>
        <v>1</v>
      </c>
      <c r="R220" s="21"/>
      <c r="S220" s="21"/>
      <c r="T220" s="21"/>
      <c r="U220" s="21"/>
      <c r="V220" s="43"/>
      <c r="W220" s="43"/>
      <c r="X220" s="43"/>
      <c r="Y220" s="43"/>
      <c r="Z220" s="43"/>
      <c r="AA220" s="43"/>
      <c r="AB220" s="44"/>
      <c r="AC220" s="43"/>
    </row>
    <row r="221" spans="1:29" ht="27" customHeight="1">
      <c r="A221" s="325" t="s">
        <v>332</v>
      </c>
      <c r="B221" s="9"/>
      <c r="C221" s="15"/>
      <c r="D221" s="13"/>
      <c r="E221" s="14"/>
      <c r="H221" s="40"/>
      <c r="I221" s="50"/>
      <c r="J221" s="38"/>
      <c r="K221" s="443" t="s">
        <v>333</v>
      </c>
      <c r="L221" s="444"/>
      <c r="M221" s="444"/>
      <c r="N221" s="444"/>
      <c r="O221" s="445"/>
      <c r="P221" s="298"/>
      <c r="Q221" s="449">
        <v>184</v>
      </c>
      <c r="R221" s="29"/>
      <c r="Y221" s="3"/>
      <c r="AA221" s="4"/>
      <c r="AB221" s="4"/>
      <c r="AC221" s="4"/>
    </row>
    <row r="222" spans="1:29" ht="27" customHeight="1" thickBot="1">
      <c r="B222" s="9"/>
      <c r="C222" s="15"/>
      <c r="D222" s="13"/>
      <c r="E222" s="14"/>
      <c r="H222" s="40"/>
      <c r="I222" s="16"/>
      <c r="J222" s="25"/>
      <c r="K222" s="446"/>
      <c r="L222" s="447"/>
      <c r="M222" s="447"/>
      <c r="N222" s="447"/>
      <c r="O222" s="448"/>
      <c r="P222" s="297"/>
      <c r="Q222" s="450"/>
      <c r="R222" s="29"/>
      <c r="Y222" s="3"/>
      <c r="AA222" s="4"/>
      <c r="AB222" s="4"/>
      <c r="AC222" s="4"/>
    </row>
    <row r="223" spans="1:29" s="45" customFormat="1" ht="12" customHeight="1" thickBot="1">
      <c r="A223" s="325"/>
      <c r="B223" s="48"/>
      <c r="C223" s="39"/>
      <c r="D223" s="40"/>
      <c r="E223" s="41"/>
      <c r="F223" s="42"/>
      <c r="G223" s="42"/>
      <c r="H223" s="49" t="b">
        <f>Q223</f>
        <v>1</v>
      </c>
      <c r="I223" s="51">
        <f>IF(H223,1,0)</f>
        <v>1</v>
      </c>
      <c r="J223" s="20"/>
      <c r="K223" s="20"/>
      <c r="L223" s="21"/>
      <c r="P223" s="21"/>
      <c r="Q223" s="21" t="b">
        <f>NOT(OR(Q221="",Q221="Введите здесь значение"))</f>
        <v>1</v>
      </c>
      <c r="R223" s="43"/>
      <c r="S223" s="43"/>
      <c r="T223" s="43"/>
      <c r="U223" s="43"/>
      <c r="V223" s="43"/>
      <c r="W223" s="44"/>
      <c r="X223" s="43"/>
    </row>
    <row r="224" spans="1:29" ht="52.5" customHeight="1">
      <c r="A224" s="325" t="s">
        <v>334</v>
      </c>
      <c r="B224" s="9"/>
      <c r="C224" s="15"/>
      <c r="D224" s="13"/>
      <c r="E224" s="14"/>
      <c r="H224" s="40"/>
      <c r="I224" s="50"/>
      <c r="J224" s="38"/>
      <c r="K224" s="451" t="s">
        <v>335</v>
      </c>
      <c r="L224" s="452"/>
      <c r="M224" s="298"/>
      <c r="N224" s="455">
        <f>IF(NOT(AND(Q223,Q226)),"Этот показатель вычисляется по введенному значению в ячейке справа",IF(OR(Q224&gt;Q221,Q221=0),0,ROUND(Q224/Q221+0.00045,3)))</f>
        <v>1</v>
      </c>
      <c r="O224" s="456"/>
      <c r="P224" s="33"/>
      <c r="Q224" s="459">
        <v>184</v>
      </c>
      <c r="R224" s="461" t="s">
        <v>336</v>
      </c>
      <c r="S224" s="462"/>
      <c r="Y224" s="3"/>
      <c r="AA224" s="4"/>
      <c r="AB224" s="4"/>
      <c r="AC224" s="4"/>
    </row>
    <row r="225" spans="1:29" ht="52.5" customHeight="1" thickBot="1">
      <c r="B225" s="9"/>
      <c r="C225" s="15"/>
      <c r="D225" s="13"/>
      <c r="E225" s="14"/>
      <c r="H225" s="40"/>
      <c r="I225" s="16"/>
      <c r="J225" s="25"/>
      <c r="K225" s="453"/>
      <c r="L225" s="454"/>
      <c r="M225" s="297"/>
      <c r="N225" s="457"/>
      <c r="O225" s="458"/>
      <c r="P225" s="34"/>
      <c r="Q225" s="460"/>
      <c r="R225" s="463"/>
      <c r="S225" s="464"/>
      <c r="Y225" s="3"/>
      <c r="AA225" s="4"/>
      <c r="AB225" s="4"/>
      <c r="AC225" s="4"/>
    </row>
    <row r="226" spans="1:29" s="45" customFormat="1" ht="11.25" customHeight="1">
      <c r="A226" s="325"/>
      <c r="B226" s="48"/>
      <c r="C226" s="39"/>
      <c r="D226" s="40"/>
      <c r="E226" s="41"/>
      <c r="F226" s="42"/>
      <c r="G226" s="42"/>
      <c r="H226" s="49" t="b">
        <f>N226</f>
        <v>1</v>
      </c>
      <c r="I226" s="51">
        <f>IF(H226,1,0)</f>
        <v>1</v>
      </c>
      <c r="J226" s="20"/>
      <c r="K226" s="43"/>
      <c r="L226" s="43"/>
      <c r="M226" s="43"/>
      <c r="N226" s="20" t="b">
        <f>Q226</f>
        <v>1</v>
      </c>
      <c r="O226" s="21"/>
      <c r="P226" s="21"/>
      <c r="Q226" s="21" t="b">
        <f>NOT(OR(Q224="",Q224="Введите здесь значение"))</f>
        <v>1</v>
      </c>
      <c r="R226" s="21"/>
      <c r="S226" s="21"/>
      <c r="T226" s="21"/>
      <c r="U226" s="21"/>
      <c r="V226" s="43"/>
      <c r="W226" s="43"/>
      <c r="X226" s="43"/>
      <c r="Y226" s="43"/>
      <c r="Z226" s="43"/>
      <c r="AA226" s="43"/>
      <c r="AB226" s="44"/>
      <c r="AC226" s="43"/>
    </row>
    <row r="227" spans="1:29" ht="17.25" customHeight="1">
      <c r="A227" s="325" t="s">
        <v>337</v>
      </c>
      <c r="B227" s="9"/>
      <c r="C227" s="15"/>
      <c r="D227" s="40"/>
      <c r="E227" s="53"/>
      <c r="F227" s="38"/>
      <c r="G227" s="36"/>
      <c r="H227" s="451" t="s">
        <v>338</v>
      </c>
      <c r="I227" s="486"/>
      <c r="J227" s="486"/>
      <c r="K227" s="486"/>
      <c r="L227" s="486"/>
      <c r="M227" s="486"/>
      <c r="N227" s="486"/>
      <c r="O227" s="486"/>
      <c r="P227" s="486"/>
      <c r="Q227" s="486"/>
      <c r="R227" s="452"/>
      <c r="S227" s="4"/>
      <c r="T227" s="4"/>
      <c r="U227" s="4"/>
      <c r="V227" s="4"/>
      <c r="W227" s="4"/>
      <c r="X227" s="4"/>
      <c r="Y227" s="4"/>
      <c r="Z227" s="4"/>
      <c r="AA227" s="4"/>
      <c r="AB227" s="4"/>
      <c r="AC227" s="4"/>
    </row>
    <row r="228" spans="1:29" ht="17.25" customHeight="1">
      <c r="B228" s="9"/>
      <c r="C228" s="15"/>
      <c r="D228" s="40"/>
      <c r="E228" s="107"/>
      <c r="F228" s="25"/>
      <c r="G228" s="37"/>
      <c r="H228" s="453"/>
      <c r="I228" s="487"/>
      <c r="J228" s="487"/>
      <c r="K228" s="487"/>
      <c r="L228" s="487"/>
      <c r="M228" s="487"/>
      <c r="N228" s="487"/>
      <c r="O228" s="487"/>
      <c r="P228" s="487"/>
      <c r="Q228" s="487"/>
      <c r="R228" s="454"/>
      <c r="S228" s="4"/>
      <c r="T228" s="4"/>
      <c r="U228" s="4"/>
      <c r="V228" s="4"/>
      <c r="W228" s="4"/>
      <c r="X228" s="4"/>
      <c r="Y228" s="4"/>
      <c r="Z228" s="4"/>
      <c r="AA228" s="4"/>
      <c r="AB228" s="4"/>
      <c r="AC228" s="4"/>
    </row>
    <row r="229" spans="1:29" s="45" customFormat="1" ht="11.25" customHeight="1" thickBot="1">
      <c r="A229" s="325"/>
      <c r="B229" s="48"/>
      <c r="C229" s="39"/>
      <c r="D229" s="40"/>
      <c r="E229" s="41"/>
      <c r="F229" s="42"/>
      <c r="G229" s="35"/>
      <c r="H229" s="55"/>
      <c r="I229" s="60"/>
      <c r="J229" s="43"/>
      <c r="K229" s="43"/>
      <c r="L229" s="43"/>
      <c r="M229" s="43"/>
      <c r="N229" s="43"/>
      <c r="O229" s="44"/>
      <c r="P229" s="43"/>
    </row>
    <row r="230" spans="1:29" ht="51" customHeight="1">
      <c r="A230" s="325" t="s">
        <v>339</v>
      </c>
      <c r="B230" s="9"/>
      <c r="C230" s="15"/>
      <c r="D230" s="13"/>
      <c r="E230" s="14"/>
      <c r="H230" s="40"/>
      <c r="I230" s="50"/>
      <c r="J230" s="38"/>
      <c r="K230" s="451" t="s">
        <v>340</v>
      </c>
      <c r="L230" s="452"/>
      <c r="M230" s="298"/>
      <c r="N230" s="455">
        <f>IF(NOT(AND(Справочник!C$58&lt;&gt;0,Q232)),"Этот показатель вычисляется по введенному значению в ячейке справа",IF(OR(Q230&gt;Справочник!C$58,Справочник!C$58=0),0,ROUND(Q230/Справочник!C$58+0.00045,3)))</f>
        <v>1.7999999999999999E-2</v>
      </c>
      <c r="O230" s="456"/>
      <c r="P230" s="33"/>
      <c r="Q230" s="459">
        <v>3</v>
      </c>
      <c r="R230" s="461" t="s">
        <v>341</v>
      </c>
      <c r="S230" s="462"/>
      <c r="Y230" s="3"/>
      <c r="AA230" s="4"/>
      <c r="AB230" s="4"/>
      <c r="AC230" s="4"/>
    </row>
    <row r="231" spans="1:29" ht="51" customHeight="1" thickBot="1">
      <c r="B231" s="9"/>
      <c r="C231" s="15"/>
      <c r="D231" s="13"/>
      <c r="E231" s="14"/>
      <c r="I231" s="22"/>
      <c r="J231" s="25"/>
      <c r="K231" s="453"/>
      <c r="L231" s="454"/>
      <c r="M231" s="297"/>
      <c r="N231" s="457"/>
      <c r="O231" s="458"/>
      <c r="P231" s="34"/>
      <c r="Q231" s="460"/>
      <c r="R231" s="463"/>
      <c r="S231" s="464"/>
      <c r="Y231" s="3"/>
      <c r="AA231" s="4"/>
      <c r="AB231" s="4"/>
      <c r="AC231" s="4"/>
    </row>
    <row r="232" spans="1:29" s="45" customFormat="1" ht="11.25" customHeight="1">
      <c r="A232" s="325"/>
      <c r="B232" s="48"/>
      <c r="C232" s="39"/>
      <c r="D232" s="40"/>
      <c r="E232" s="41"/>
      <c r="F232" s="42"/>
      <c r="G232" s="42"/>
      <c r="H232" s="308" t="b">
        <f>N232</f>
        <v>1</v>
      </c>
      <c r="I232" s="309">
        <f>IF(H232,1,0)</f>
        <v>1</v>
      </c>
      <c r="J232" s="20"/>
      <c r="K232" s="43"/>
      <c r="L232" s="43"/>
      <c r="M232" s="43"/>
      <c r="N232" s="20" t="b">
        <f>Q232</f>
        <v>1</v>
      </c>
      <c r="O232" s="21"/>
      <c r="P232" s="21"/>
      <c r="Q232" s="21" t="b">
        <f>NOT(OR(Q230="",Q230="Введите здесь значение"))</f>
        <v>1</v>
      </c>
      <c r="R232" s="21"/>
      <c r="S232" s="21"/>
      <c r="T232" s="21"/>
      <c r="U232" s="21"/>
      <c r="V232" s="43"/>
      <c r="W232" s="43"/>
      <c r="X232" s="43"/>
      <c r="Y232" s="43"/>
      <c r="Z232" s="43"/>
      <c r="AA232" s="43"/>
      <c r="AB232" s="44"/>
      <c r="AC232" s="43"/>
    </row>
    <row r="233" spans="1:29" ht="17.25" customHeight="1">
      <c r="A233" s="325" t="s">
        <v>342</v>
      </c>
      <c r="B233" s="9"/>
      <c r="C233" s="15"/>
      <c r="D233" s="40"/>
      <c r="E233" s="53"/>
      <c r="F233" s="38"/>
      <c r="G233" s="36"/>
      <c r="H233" s="451" t="s">
        <v>343</v>
      </c>
      <c r="I233" s="486"/>
      <c r="J233" s="486"/>
      <c r="K233" s="486"/>
      <c r="L233" s="486"/>
      <c r="M233" s="486"/>
      <c r="N233" s="486"/>
      <c r="O233" s="486"/>
      <c r="P233" s="486"/>
      <c r="Q233" s="486"/>
      <c r="R233" s="452"/>
      <c r="S233" s="4"/>
      <c r="T233" s="4"/>
      <c r="U233" s="4"/>
      <c r="V233" s="4"/>
      <c r="W233" s="4"/>
      <c r="X233" s="4"/>
      <c r="Y233" s="4"/>
      <c r="Z233" s="4"/>
      <c r="AA233" s="4"/>
      <c r="AB233" s="4"/>
      <c r="AC233" s="4"/>
    </row>
    <row r="234" spans="1:29" ht="17.25" customHeight="1">
      <c r="B234" s="9"/>
      <c r="C234" s="15"/>
      <c r="D234" s="40"/>
      <c r="E234" s="107"/>
      <c r="F234" s="25"/>
      <c r="G234" s="37"/>
      <c r="H234" s="453"/>
      <c r="I234" s="487"/>
      <c r="J234" s="487"/>
      <c r="K234" s="487"/>
      <c r="L234" s="487"/>
      <c r="M234" s="487"/>
      <c r="N234" s="487"/>
      <c r="O234" s="487"/>
      <c r="P234" s="487"/>
      <c r="Q234" s="487"/>
      <c r="R234" s="454"/>
      <c r="S234" s="4"/>
      <c r="T234" s="4"/>
      <c r="U234" s="4"/>
      <c r="V234" s="4"/>
      <c r="W234" s="4"/>
      <c r="X234" s="4"/>
      <c r="Y234" s="4"/>
      <c r="Z234" s="4"/>
      <c r="AA234" s="4"/>
      <c r="AB234" s="4"/>
      <c r="AC234" s="4"/>
    </row>
    <row r="235" spans="1:29" s="45" customFormat="1" ht="11.25" customHeight="1" thickBot="1">
      <c r="A235" s="325"/>
      <c r="B235" s="48"/>
      <c r="C235" s="39"/>
      <c r="D235" s="40"/>
      <c r="E235" s="41"/>
      <c r="F235" s="42"/>
      <c r="G235" s="35"/>
      <c r="H235" s="55"/>
      <c r="I235" s="60"/>
      <c r="J235" s="43"/>
      <c r="K235" s="43"/>
      <c r="L235" s="43"/>
      <c r="M235" s="43"/>
      <c r="N235" s="44"/>
      <c r="O235" s="43"/>
    </row>
    <row r="236" spans="1:29" ht="60.75" customHeight="1">
      <c r="A236" s="325" t="s">
        <v>344</v>
      </c>
      <c r="B236" s="9"/>
      <c r="C236" s="15"/>
      <c r="D236" s="13"/>
      <c r="E236" s="14"/>
      <c r="H236" s="40"/>
      <c r="I236" s="50"/>
      <c r="J236" s="38"/>
      <c r="K236" s="465" t="s">
        <v>345</v>
      </c>
      <c r="L236" s="466"/>
      <c r="M236" s="298"/>
      <c r="N236" s="455" t="str">
        <f>IF(NOT(AND(Справочник!E$64&lt;&gt;0,Q238)),"Этот показатель вычисляется по введенному значению в ячейке справа",IF(OR(Q236&gt;Справочник!E$64,Справочник!E$64=0),0,ROUND(Q236/Справочник!E$64+0.00045,3)))</f>
        <v>Этот показатель вычисляется по введенному значению в ячейке справа</v>
      </c>
      <c r="O236" s="456"/>
      <c r="P236" s="33"/>
      <c r="Q236" s="459">
        <v>0</v>
      </c>
      <c r="R236" s="461" t="s">
        <v>346</v>
      </c>
      <c r="S236" s="462"/>
      <c r="Y236" s="3"/>
      <c r="AA236" s="4"/>
      <c r="AB236" s="4"/>
      <c r="AC236" s="4"/>
    </row>
    <row r="237" spans="1:29" ht="60.75" customHeight="1" thickBot="1">
      <c r="B237" s="9"/>
      <c r="C237" s="15"/>
      <c r="D237" s="13"/>
      <c r="E237" s="14"/>
      <c r="H237" s="40"/>
      <c r="I237" s="346"/>
      <c r="J237" s="25"/>
      <c r="K237" s="467"/>
      <c r="L237" s="468"/>
      <c r="M237" s="297"/>
      <c r="N237" s="457"/>
      <c r="O237" s="458"/>
      <c r="P237" s="34"/>
      <c r="Q237" s="460"/>
      <c r="R237" s="463"/>
      <c r="S237" s="464"/>
      <c r="Y237" s="3"/>
      <c r="AA237" s="4"/>
      <c r="AB237" s="4"/>
      <c r="AC237" s="4"/>
    </row>
    <row r="238" spans="1:29" s="45" customFormat="1" ht="11.25" customHeight="1" thickBot="1">
      <c r="A238" s="325"/>
      <c r="B238" s="48"/>
      <c r="C238" s="39"/>
      <c r="D238" s="40"/>
      <c r="E238" s="41"/>
      <c r="F238" s="42"/>
      <c r="G238" s="42"/>
      <c r="H238" s="49" t="b">
        <f>N238</f>
        <v>1</v>
      </c>
      <c r="I238" s="51">
        <f>IF(H238,1,0)</f>
        <v>1</v>
      </c>
      <c r="J238" s="20"/>
      <c r="K238" s="43"/>
      <c r="L238" s="43"/>
      <c r="M238" s="43"/>
      <c r="N238" s="20" t="b">
        <f>Q238</f>
        <v>1</v>
      </c>
      <c r="O238" s="21"/>
      <c r="P238" s="21"/>
      <c r="Q238" s="21" t="b">
        <f>NOT(OR(Q236="",Q236="Введите здесь значение"))</f>
        <v>1</v>
      </c>
      <c r="R238" s="21"/>
      <c r="S238" s="21"/>
      <c r="T238" s="21"/>
      <c r="U238" s="21"/>
      <c r="V238" s="43"/>
      <c r="W238" s="43"/>
      <c r="X238" s="43"/>
      <c r="Y238" s="43"/>
      <c r="Z238" s="43"/>
      <c r="AA238" s="43"/>
      <c r="AB238" s="44"/>
      <c r="AC238" s="43"/>
    </row>
    <row r="239" spans="1:29" ht="40.5" customHeight="1">
      <c r="A239" s="325" t="s">
        <v>347</v>
      </c>
      <c r="B239" s="9"/>
      <c r="C239" s="15"/>
      <c r="D239" s="13"/>
      <c r="E239" s="14"/>
      <c r="H239" s="40"/>
      <c r="I239" s="50"/>
      <c r="J239" s="38"/>
      <c r="K239" s="451" t="s">
        <v>348</v>
      </c>
      <c r="L239" s="452"/>
      <c r="M239" s="298"/>
      <c r="N239" s="455" t="str">
        <f>IF(NOT(AND(Справочник!E$64&lt;&gt;0,Q241)),"Этот показатель вычисляется по введенному значению в ячейке справа",IF(OR(Q239&gt;Справочник!E$64,Справочник!E$64=0),0,ROUND(Q239/Справочник!E$64+0.00045,3)))</f>
        <v>Этот показатель вычисляется по введенному значению в ячейке справа</v>
      </c>
      <c r="O239" s="456"/>
      <c r="P239" s="33"/>
      <c r="Q239" s="459">
        <v>0</v>
      </c>
      <c r="R239" s="461" t="s">
        <v>349</v>
      </c>
      <c r="S239" s="462"/>
      <c r="Y239" s="3"/>
      <c r="AA239" s="4"/>
      <c r="AB239" s="4"/>
      <c r="AC239" s="4"/>
    </row>
    <row r="240" spans="1:29" ht="40.5" customHeight="1" thickBot="1">
      <c r="B240" s="9"/>
      <c r="C240" s="15"/>
      <c r="D240" s="13"/>
      <c r="E240" s="14"/>
      <c r="I240" s="22"/>
      <c r="J240" s="25"/>
      <c r="K240" s="453"/>
      <c r="L240" s="454"/>
      <c r="M240" s="297"/>
      <c r="N240" s="457"/>
      <c r="O240" s="458"/>
      <c r="P240" s="34"/>
      <c r="Q240" s="460"/>
      <c r="R240" s="463"/>
      <c r="S240" s="464"/>
      <c r="Y240" s="3"/>
      <c r="AA240" s="4"/>
      <c r="AB240" s="4"/>
      <c r="AC240" s="4"/>
    </row>
    <row r="241" spans="1:29" s="45" customFormat="1" ht="11.25" customHeight="1">
      <c r="A241" s="325"/>
      <c r="B241" s="48"/>
      <c r="C241" s="39"/>
      <c r="D241" s="40"/>
      <c r="E241" s="41"/>
      <c r="F241" s="42"/>
      <c r="G241" s="42"/>
      <c r="H241" s="54" t="b">
        <f>N241</f>
        <v>1</v>
      </c>
      <c r="I241" s="45">
        <f>IF(H241,1,0)</f>
        <v>1</v>
      </c>
      <c r="J241" s="20"/>
      <c r="K241" s="43"/>
      <c r="L241" s="43"/>
      <c r="M241" s="43"/>
      <c r="N241" s="20" t="b">
        <f>Q241</f>
        <v>1</v>
      </c>
      <c r="O241" s="21"/>
      <c r="P241" s="21"/>
      <c r="Q241" s="21" t="b">
        <f>NOT(OR(Q239="",Q239="Введите здесь значение"))</f>
        <v>1</v>
      </c>
      <c r="R241" s="21"/>
      <c r="S241" s="21"/>
      <c r="T241" s="21"/>
      <c r="U241" s="21"/>
      <c r="V241" s="43"/>
      <c r="W241" s="43"/>
      <c r="X241" s="43"/>
      <c r="Y241" s="43"/>
      <c r="Z241" s="43"/>
      <c r="AA241" s="43"/>
      <c r="AB241" s="44"/>
      <c r="AC241" s="43"/>
    </row>
    <row r="242" spans="1:29" ht="17.25" customHeight="1">
      <c r="A242" s="325" t="s">
        <v>350</v>
      </c>
      <c r="B242" s="9"/>
      <c r="C242" s="15"/>
      <c r="D242" s="40"/>
      <c r="E242" s="53"/>
      <c r="F242" s="38"/>
      <c r="G242" s="36"/>
      <c r="H242" s="451" t="s">
        <v>351</v>
      </c>
      <c r="I242" s="486"/>
      <c r="J242" s="486"/>
      <c r="K242" s="486"/>
      <c r="L242" s="486"/>
      <c r="M242" s="486"/>
      <c r="N242" s="486"/>
      <c r="O242" s="486"/>
      <c r="P242" s="486"/>
      <c r="Q242" s="486"/>
      <c r="R242" s="452"/>
      <c r="S242" s="4"/>
      <c r="T242" s="4"/>
      <c r="U242" s="4"/>
      <c r="V242" s="4"/>
      <c r="W242" s="4"/>
      <c r="X242" s="4"/>
      <c r="Y242" s="4"/>
      <c r="Z242" s="4"/>
      <c r="AA242" s="4"/>
      <c r="AB242" s="4"/>
      <c r="AC242" s="4"/>
    </row>
    <row r="243" spans="1:29" ht="17.25" customHeight="1">
      <c r="B243" s="9"/>
      <c r="C243" s="15"/>
      <c r="D243" s="40"/>
      <c r="E243" s="107"/>
      <c r="F243" s="25"/>
      <c r="G243" s="37"/>
      <c r="H243" s="453"/>
      <c r="I243" s="487"/>
      <c r="J243" s="487"/>
      <c r="K243" s="487"/>
      <c r="L243" s="487"/>
      <c r="M243" s="487"/>
      <c r="N243" s="487"/>
      <c r="O243" s="487"/>
      <c r="P243" s="487"/>
      <c r="Q243" s="487"/>
      <c r="R243" s="454"/>
      <c r="S243" s="4"/>
      <c r="T243" s="4"/>
      <c r="U243" s="4"/>
      <c r="V243" s="4"/>
      <c r="W243" s="4"/>
      <c r="X243" s="4"/>
      <c r="Y243" s="4"/>
      <c r="Z243" s="4"/>
      <c r="AA243" s="4"/>
      <c r="AB243" s="4"/>
      <c r="AC243" s="4"/>
    </row>
    <row r="244" spans="1:29" s="45" customFormat="1" ht="11.25" customHeight="1" thickBot="1">
      <c r="A244" s="325"/>
      <c r="B244" s="48"/>
      <c r="C244" s="39"/>
      <c r="D244" s="40"/>
      <c r="E244" s="41"/>
      <c r="F244" s="42"/>
      <c r="G244" s="35"/>
      <c r="H244" s="55"/>
      <c r="I244" s="60"/>
      <c r="J244" s="43"/>
      <c r="K244" s="43"/>
      <c r="L244" s="43"/>
      <c r="M244" s="43"/>
      <c r="N244" s="44"/>
      <c r="O244" s="43"/>
    </row>
    <row r="245" spans="1:29" ht="63" customHeight="1">
      <c r="A245" s="325" t="s">
        <v>352</v>
      </c>
      <c r="B245" s="9"/>
      <c r="C245" s="15"/>
      <c r="D245" s="13"/>
      <c r="E245" s="14"/>
      <c r="H245" s="40"/>
      <c r="I245" s="50"/>
      <c r="J245" s="38"/>
      <c r="K245" s="465" t="s">
        <v>353</v>
      </c>
      <c r="L245" s="466"/>
      <c r="M245" s="298"/>
      <c r="N245" s="455">
        <f>IF(NOT(AND(Справочник!H$86,Q247)),"Этот показатель вычисляется по введенному значению в ячейке справа",IF(OR(Q245&gt;Справочник!G$86,Справочник!G$86=0),0,ROUND(Q245/Справочник!G$86+0.00045,3)))</f>
        <v>0</v>
      </c>
      <c r="O245" s="456"/>
      <c r="P245" s="33"/>
      <c r="Q245" s="459">
        <v>0</v>
      </c>
      <c r="R245" s="461" t="s">
        <v>354</v>
      </c>
      <c r="S245" s="462"/>
      <c r="Y245" s="3"/>
      <c r="AA245" s="4"/>
      <c r="AB245" s="4"/>
      <c r="AC245" s="4"/>
    </row>
    <row r="246" spans="1:29" ht="63" customHeight="1" thickBot="1">
      <c r="B246" s="9"/>
      <c r="C246" s="15"/>
      <c r="D246" s="13"/>
      <c r="E246" s="14"/>
      <c r="I246" s="22"/>
      <c r="J246" s="25"/>
      <c r="K246" s="467"/>
      <c r="L246" s="468"/>
      <c r="M246" s="297"/>
      <c r="N246" s="457"/>
      <c r="O246" s="458"/>
      <c r="P246" s="34"/>
      <c r="Q246" s="460"/>
      <c r="R246" s="463"/>
      <c r="S246" s="464"/>
      <c r="Y246" s="3"/>
      <c r="AA246" s="4"/>
      <c r="AB246" s="4"/>
      <c r="AC246" s="4"/>
    </row>
    <row r="247" spans="1:29" s="45" customFormat="1" ht="11.25" customHeight="1">
      <c r="A247" s="325"/>
      <c r="B247" s="48"/>
      <c r="C247" s="39"/>
      <c r="D247" s="40"/>
      <c r="E247" s="41"/>
      <c r="F247" s="42"/>
      <c r="G247" s="42"/>
      <c r="H247" s="54" t="b">
        <f>N247</f>
        <v>1</v>
      </c>
      <c r="I247" s="45">
        <f>IF(H247,1,0)</f>
        <v>1</v>
      </c>
      <c r="J247" s="20"/>
      <c r="K247" s="43"/>
      <c r="L247" s="43"/>
      <c r="M247" s="43"/>
      <c r="N247" s="20" t="b">
        <f>Q247</f>
        <v>1</v>
      </c>
      <c r="O247" s="21"/>
      <c r="P247" s="21"/>
      <c r="Q247" s="21" t="b">
        <f>NOT(OR(Q245="",Q245="Введите здесь значение"))</f>
        <v>1</v>
      </c>
      <c r="R247" s="21"/>
      <c r="S247" s="21"/>
      <c r="T247" s="21"/>
      <c r="U247" s="21"/>
      <c r="V247" s="43"/>
      <c r="W247" s="43"/>
      <c r="X247" s="43"/>
      <c r="Y247" s="43"/>
      <c r="Z247" s="43"/>
      <c r="AA247" s="43"/>
      <c r="AB247" s="44"/>
      <c r="AC247" s="43"/>
    </row>
    <row r="248" spans="1:29" ht="17.25" customHeight="1">
      <c r="A248" s="325" t="s">
        <v>355</v>
      </c>
      <c r="B248" s="9"/>
      <c r="C248" s="15"/>
      <c r="D248" s="40"/>
      <c r="E248" s="53"/>
      <c r="F248" s="38"/>
      <c r="G248" s="36"/>
      <c r="H248" s="451" t="s">
        <v>356</v>
      </c>
      <c r="I248" s="486"/>
      <c r="J248" s="486"/>
      <c r="K248" s="486"/>
      <c r="L248" s="486"/>
      <c r="M248" s="486"/>
      <c r="N248" s="486"/>
      <c r="O248" s="486"/>
      <c r="P248" s="486"/>
      <c r="Q248" s="486"/>
      <c r="R248" s="452"/>
      <c r="S248" s="4"/>
      <c r="T248" s="4"/>
      <c r="U248" s="4"/>
      <c r="V248" s="4"/>
      <c r="W248" s="4"/>
      <c r="X248" s="4"/>
      <c r="Y248" s="4"/>
      <c r="Z248" s="4"/>
      <c r="AA248" s="4"/>
      <c r="AB248" s="4"/>
      <c r="AC248" s="4"/>
    </row>
    <row r="249" spans="1:29" ht="17.25" customHeight="1">
      <c r="B249" s="9"/>
      <c r="C249" s="15"/>
      <c r="D249" s="40"/>
      <c r="E249" s="107"/>
      <c r="F249" s="25"/>
      <c r="G249" s="37"/>
      <c r="H249" s="453"/>
      <c r="I249" s="487"/>
      <c r="J249" s="487"/>
      <c r="K249" s="487"/>
      <c r="L249" s="487"/>
      <c r="M249" s="487"/>
      <c r="N249" s="487"/>
      <c r="O249" s="487"/>
      <c r="P249" s="487"/>
      <c r="Q249" s="487"/>
      <c r="R249" s="454"/>
      <c r="S249" s="4"/>
      <c r="T249" s="4"/>
      <c r="U249" s="4"/>
      <c r="V249" s="4"/>
      <c r="W249" s="4"/>
      <c r="X249" s="4"/>
      <c r="Y249" s="4"/>
      <c r="Z249" s="4"/>
      <c r="AA249" s="4"/>
      <c r="AB249" s="4"/>
      <c r="AC249" s="4"/>
    </row>
    <row r="250" spans="1:29" s="45" customFormat="1" ht="11.25" customHeight="1" thickBot="1">
      <c r="A250" s="325"/>
      <c r="B250" s="48"/>
      <c r="C250" s="39"/>
      <c r="D250" s="40"/>
      <c r="E250" s="41"/>
      <c r="F250" s="42"/>
      <c r="G250" s="35"/>
      <c r="H250" s="55"/>
      <c r="I250" s="60"/>
      <c r="J250" s="43"/>
      <c r="K250" s="43"/>
      <c r="L250" s="43"/>
      <c r="M250" s="43"/>
      <c r="N250" s="44"/>
      <c r="O250" s="43"/>
    </row>
    <row r="251" spans="1:29" ht="48" customHeight="1">
      <c r="A251" s="325" t="s">
        <v>357</v>
      </c>
      <c r="B251" s="9"/>
      <c r="C251" s="15"/>
      <c r="D251" s="13"/>
      <c r="E251" s="52"/>
      <c r="F251" s="102"/>
      <c r="G251" s="102"/>
      <c r="H251" s="59"/>
      <c r="I251" s="50"/>
      <c r="J251" s="38"/>
      <c r="K251" s="465" t="s">
        <v>358</v>
      </c>
      <c r="L251" s="466"/>
      <c r="M251" s="298"/>
      <c r="N251" s="455">
        <f>IF(NOT(AND(Справочник!H$91,Q253)),"Этот показатель вычисляется по введенному значению в ячейке справа",IF(OR(Q251&gt;Справочник!G$91,Справочник!G$91=0),0,ROUND(Q251/Справочник!G$91+0.00045,3)))</f>
        <v>0.75</v>
      </c>
      <c r="O251" s="456"/>
      <c r="P251" s="33"/>
      <c r="Q251" s="459">
        <v>3</v>
      </c>
      <c r="R251" s="461" t="s">
        <v>359</v>
      </c>
      <c r="S251" s="462"/>
      <c r="Y251" s="3"/>
      <c r="AA251" s="4"/>
      <c r="AB251" s="4"/>
      <c r="AC251" s="4"/>
    </row>
    <row r="252" spans="1:29" ht="48" customHeight="1" thickBot="1">
      <c r="B252" s="9"/>
      <c r="C252" s="15"/>
      <c r="E252" s="22"/>
      <c r="F252" s="22"/>
      <c r="G252" s="22"/>
      <c r="H252" s="58"/>
      <c r="I252" s="22"/>
      <c r="J252" s="25"/>
      <c r="K252" s="467"/>
      <c r="L252" s="468"/>
      <c r="M252" s="297"/>
      <c r="N252" s="457"/>
      <c r="O252" s="458"/>
      <c r="P252" s="34"/>
      <c r="Q252" s="460"/>
      <c r="R252" s="463"/>
      <c r="S252" s="464"/>
      <c r="Y252" s="3"/>
      <c r="AA252" s="4"/>
      <c r="AB252" s="4"/>
      <c r="AC252" s="4"/>
    </row>
    <row r="253" spans="1:29" s="45" customFormat="1" ht="11.25" customHeight="1">
      <c r="A253" s="325"/>
      <c r="B253" s="48"/>
      <c r="C253" s="39"/>
      <c r="D253" s="101"/>
      <c r="E253" s="101"/>
      <c r="F253" s="42"/>
      <c r="G253" s="42"/>
      <c r="H253" s="54" t="b">
        <f>N253</f>
        <v>1</v>
      </c>
      <c r="I253" s="45">
        <f>IF(H253,1,0)</f>
        <v>1</v>
      </c>
      <c r="J253" s="20"/>
      <c r="K253" s="43"/>
      <c r="L253" s="43"/>
      <c r="M253" s="43"/>
      <c r="N253" s="20" t="b">
        <f>Q253</f>
        <v>1</v>
      </c>
      <c r="O253" s="21"/>
      <c r="P253" s="21"/>
      <c r="Q253" s="21" t="b">
        <f>NOT(OR(Q251="",Q251="Введите здесь значение"))</f>
        <v>1</v>
      </c>
      <c r="R253" s="21"/>
      <c r="S253" s="21"/>
      <c r="T253" s="21"/>
      <c r="U253" s="21"/>
      <c r="V253" s="43"/>
      <c r="W253" s="43"/>
      <c r="X253" s="43"/>
      <c r="Y253" s="43"/>
      <c r="Z253" s="43"/>
      <c r="AA253" s="43"/>
      <c r="AB253" s="44"/>
      <c r="AC253" s="43"/>
    </row>
    <row r="254" spans="1:29" ht="18" customHeight="1">
      <c r="A254" s="325" t="s">
        <v>360</v>
      </c>
      <c r="B254" s="9"/>
      <c r="C254" s="23"/>
      <c r="D254" s="493" t="s">
        <v>51</v>
      </c>
      <c r="E254" s="494"/>
      <c r="F254" s="494"/>
      <c r="G254" s="494"/>
      <c r="H254" s="494"/>
      <c r="I254" s="494"/>
      <c r="J254" s="494"/>
      <c r="K254" s="494"/>
      <c r="L254" s="494"/>
      <c r="M254" s="494"/>
      <c r="N254" s="494"/>
      <c r="O254" s="494"/>
      <c r="P254" s="494"/>
      <c r="Q254" s="494"/>
      <c r="R254" s="495"/>
      <c r="S254" s="10"/>
      <c r="T254" s="10"/>
      <c r="U254" s="10"/>
    </row>
    <row r="255" spans="1:29" s="8" customFormat="1" ht="18" customHeight="1">
      <c r="A255" s="325"/>
      <c r="B255" s="9"/>
      <c r="C255" s="24"/>
      <c r="D255" s="496"/>
      <c r="E255" s="497"/>
      <c r="F255" s="497"/>
      <c r="G255" s="497"/>
      <c r="H255" s="497"/>
      <c r="I255" s="497"/>
      <c r="J255" s="497"/>
      <c r="K255" s="497"/>
      <c r="L255" s="497"/>
      <c r="M255" s="497"/>
      <c r="N255" s="497"/>
      <c r="O255" s="497"/>
      <c r="P255" s="497"/>
      <c r="Q255" s="497"/>
      <c r="R255" s="498"/>
      <c r="S255" s="10"/>
      <c r="T255" s="10"/>
      <c r="U255" s="10"/>
      <c r="V255" s="6"/>
      <c r="W255" s="6"/>
      <c r="X255" s="6"/>
      <c r="Y255" s="6"/>
      <c r="Z255" s="6"/>
      <c r="AA255" s="6"/>
      <c r="AB255" s="7"/>
      <c r="AC255" s="6"/>
    </row>
    <row r="256" spans="1:29" s="8" customFormat="1" ht="11.25" hidden="1" customHeight="1">
      <c r="A256" s="325"/>
      <c r="B256" s="9"/>
      <c r="C256" s="12"/>
      <c r="D256" s="13"/>
      <c r="E256" s="14"/>
      <c r="F256" s="1"/>
      <c r="G256" s="1"/>
      <c r="H256" s="35"/>
      <c r="I256" s="5"/>
      <c r="J256" s="5"/>
      <c r="K256" s="6"/>
      <c r="L256" s="6"/>
      <c r="M256" s="6"/>
      <c r="N256" s="5"/>
      <c r="O256" s="5"/>
      <c r="P256" s="5"/>
      <c r="Q256" s="5"/>
      <c r="R256" s="5"/>
      <c r="S256" s="5"/>
      <c r="T256" s="5"/>
      <c r="U256" s="5"/>
      <c r="V256" s="6"/>
      <c r="W256" s="6"/>
      <c r="X256" s="6"/>
      <c r="Y256" s="6"/>
      <c r="Z256" s="6"/>
      <c r="AA256" s="6"/>
      <c r="AB256" s="7"/>
      <c r="AC256" s="6"/>
    </row>
    <row r="257" spans="1:29" ht="34.5" customHeight="1">
      <c r="B257" s="9"/>
      <c r="C257" s="15"/>
      <c r="D257" s="502" t="s">
        <v>361</v>
      </c>
      <c r="E257" s="503"/>
      <c r="F257" s="503"/>
      <c r="G257" s="503"/>
      <c r="H257" s="503"/>
      <c r="I257" s="503"/>
      <c r="J257" s="503"/>
      <c r="K257" s="503"/>
      <c r="L257" s="503"/>
      <c r="M257" s="503"/>
      <c r="N257" s="503"/>
      <c r="O257" s="503"/>
      <c r="P257" s="503"/>
      <c r="Q257" s="503"/>
      <c r="R257" s="504"/>
      <c r="S257" s="29"/>
      <c r="T257" s="29"/>
      <c r="U257" s="29"/>
      <c r="AA257" s="3"/>
      <c r="AB257" s="2"/>
      <c r="AC257" s="4"/>
    </row>
    <row r="258" spans="1:29" ht="34.5" customHeight="1">
      <c r="B258" s="9"/>
      <c r="C258" s="15"/>
      <c r="D258" s="40"/>
      <c r="E258" s="106"/>
      <c r="F258" s="499" t="s">
        <v>11</v>
      </c>
      <c r="G258" s="500"/>
      <c r="H258" s="500"/>
      <c r="I258" s="500"/>
      <c r="J258" s="500"/>
      <c r="K258" s="500"/>
      <c r="L258" s="500"/>
      <c r="M258" s="500"/>
      <c r="N258" s="500"/>
      <c r="O258" s="500"/>
      <c r="P258" s="500"/>
      <c r="Q258" s="500"/>
      <c r="R258" s="501"/>
      <c r="S258" s="29"/>
      <c r="T258" s="29"/>
      <c r="U258" s="29"/>
      <c r="AA258" s="3"/>
      <c r="AB258" s="2"/>
      <c r="AC258" s="4"/>
    </row>
    <row r="259" spans="1:29" ht="11.25" customHeight="1">
      <c r="B259" s="9"/>
      <c r="C259" s="15"/>
      <c r="D259" s="40"/>
      <c r="E259" s="41"/>
      <c r="H259" s="20"/>
      <c r="I259" s="28"/>
      <c r="J259" s="17"/>
      <c r="N259" s="29"/>
      <c r="O259" s="29"/>
      <c r="P259" s="29"/>
      <c r="Q259" s="29"/>
      <c r="R259" s="29"/>
      <c r="S259" s="29"/>
      <c r="T259" s="29"/>
      <c r="U259" s="29"/>
      <c r="AA259" s="3"/>
      <c r="AB259" s="2"/>
      <c r="AC259" s="4"/>
    </row>
    <row r="260" spans="1:29" ht="17.25" customHeight="1">
      <c r="A260" s="325" t="s">
        <v>362</v>
      </c>
      <c r="B260" s="9"/>
      <c r="C260" s="15"/>
      <c r="D260" s="40"/>
      <c r="E260" s="53"/>
      <c r="F260" s="38"/>
      <c r="G260" s="36"/>
      <c r="H260" s="451" t="s">
        <v>363</v>
      </c>
      <c r="I260" s="486"/>
      <c r="J260" s="486"/>
      <c r="K260" s="486"/>
      <c r="L260" s="486"/>
      <c r="M260" s="486"/>
      <c r="N260" s="486"/>
      <c r="O260" s="486"/>
      <c r="P260" s="486"/>
      <c r="Q260" s="486"/>
      <c r="R260" s="452"/>
      <c r="S260" s="4"/>
      <c r="T260" s="4"/>
      <c r="U260" s="4"/>
      <c r="V260" s="4"/>
      <c r="W260" s="4"/>
      <c r="X260" s="4"/>
      <c r="Y260" s="4"/>
      <c r="Z260" s="4"/>
      <c r="AA260" s="4"/>
      <c r="AB260" s="4"/>
      <c r="AC260" s="4"/>
    </row>
    <row r="261" spans="1:29" ht="17.25" customHeight="1">
      <c r="B261" s="9"/>
      <c r="C261" s="15"/>
      <c r="D261" s="40"/>
      <c r="E261" s="107"/>
      <c r="F261" s="25"/>
      <c r="G261" s="37"/>
      <c r="H261" s="453"/>
      <c r="I261" s="487"/>
      <c r="J261" s="487"/>
      <c r="K261" s="487"/>
      <c r="L261" s="487"/>
      <c r="M261" s="487"/>
      <c r="N261" s="487"/>
      <c r="O261" s="487"/>
      <c r="P261" s="487"/>
      <c r="Q261" s="487"/>
      <c r="R261" s="454"/>
      <c r="S261" s="4"/>
      <c r="T261" s="4"/>
      <c r="U261" s="4"/>
      <c r="V261" s="4"/>
      <c r="W261" s="4"/>
      <c r="X261" s="4"/>
      <c r="Y261" s="4"/>
      <c r="Z261" s="4"/>
      <c r="AA261" s="4"/>
      <c r="AB261" s="4"/>
      <c r="AC261" s="4"/>
    </row>
    <row r="262" spans="1:29" s="45" customFormat="1" ht="11.25" customHeight="1" thickBot="1">
      <c r="A262" s="325"/>
      <c r="B262" s="48"/>
      <c r="C262" s="39"/>
      <c r="D262" s="40"/>
      <c r="E262" s="41"/>
      <c r="F262" s="42"/>
      <c r="G262" s="35"/>
      <c r="H262" s="55"/>
      <c r="I262" s="60"/>
      <c r="J262" s="43"/>
      <c r="K262" s="43"/>
      <c r="L262" s="43"/>
      <c r="M262" s="43"/>
      <c r="N262" s="44"/>
      <c r="O262" s="43"/>
    </row>
    <row r="263" spans="1:29" ht="38.25" customHeight="1">
      <c r="A263" s="325" t="s">
        <v>364</v>
      </c>
      <c r="B263" s="9"/>
      <c r="C263" s="15"/>
      <c r="D263" s="13"/>
      <c r="E263" s="14"/>
      <c r="H263" s="40"/>
      <c r="I263" s="50"/>
      <c r="J263" s="38"/>
      <c r="K263" s="465" t="s">
        <v>365</v>
      </c>
      <c r="L263" s="466"/>
      <c r="M263" s="298"/>
      <c r="N263" s="455">
        <f>IF(NOT(AND(Справочник!H$99,Q265)),"Этот показатель вычисляется по введенному значению в ячейке справа",IF(OR(Q263&gt;Справочник!G$99,Справочник!G$99=0),0,ROUND(Q263/Справочник!G$99+0.00045,3)))</f>
        <v>0.23499999999999999</v>
      </c>
      <c r="O263" s="456"/>
      <c r="P263" s="33"/>
      <c r="Q263" s="459">
        <v>63</v>
      </c>
      <c r="R263" s="461" t="s">
        <v>366</v>
      </c>
      <c r="S263" s="462"/>
      <c r="Y263" s="3"/>
      <c r="AA263" s="4"/>
      <c r="AB263" s="4"/>
      <c r="AC263" s="4"/>
    </row>
    <row r="264" spans="1:29" ht="38.25" customHeight="1" thickBot="1">
      <c r="B264" s="9"/>
      <c r="C264" s="15"/>
      <c r="D264" s="13"/>
      <c r="E264" s="14"/>
      <c r="H264" s="40"/>
      <c r="I264" s="16"/>
      <c r="J264" s="25"/>
      <c r="K264" s="467"/>
      <c r="L264" s="468"/>
      <c r="M264" s="297"/>
      <c r="N264" s="457"/>
      <c r="O264" s="458"/>
      <c r="P264" s="34"/>
      <c r="Q264" s="460"/>
      <c r="R264" s="463"/>
      <c r="S264" s="464"/>
      <c r="Y264" s="3"/>
      <c r="AA264" s="4"/>
      <c r="AB264" s="4"/>
      <c r="AC264" s="4"/>
    </row>
    <row r="265" spans="1:29" s="45" customFormat="1" ht="11.25" customHeight="1" thickBot="1">
      <c r="A265" s="325"/>
      <c r="B265" s="48"/>
      <c r="C265" s="39"/>
      <c r="D265" s="40"/>
      <c r="E265" s="41"/>
      <c r="F265" s="42"/>
      <c r="G265" s="42"/>
      <c r="H265" s="49" t="b">
        <f>N265</f>
        <v>1</v>
      </c>
      <c r="I265" s="51">
        <f>IF(H265,1,0)</f>
        <v>1</v>
      </c>
      <c r="J265" s="20"/>
      <c r="K265" s="43"/>
      <c r="L265" s="43"/>
      <c r="M265" s="43"/>
      <c r="N265" s="20" t="b">
        <f>Q265</f>
        <v>1</v>
      </c>
      <c r="O265" s="21"/>
      <c r="P265" s="21"/>
      <c r="Q265" s="21" t="b">
        <f>NOT(OR(Q263="",Q263="Введите здесь значение"))</f>
        <v>1</v>
      </c>
      <c r="R265" s="21"/>
      <c r="S265" s="21"/>
      <c r="T265" s="21"/>
      <c r="U265" s="21"/>
      <c r="V265" s="43"/>
      <c r="W265" s="43"/>
      <c r="X265" s="43"/>
      <c r="Y265" s="43"/>
      <c r="Z265" s="43"/>
      <c r="AA265" s="43"/>
      <c r="AB265" s="44"/>
      <c r="AC265" s="43"/>
    </row>
    <row r="266" spans="1:29" ht="37.5" customHeight="1">
      <c r="A266" s="325" t="s">
        <v>367</v>
      </c>
      <c r="B266" s="9"/>
      <c r="C266" s="15"/>
      <c r="D266" s="13"/>
      <c r="E266" s="14"/>
      <c r="H266" s="40"/>
      <c r="I266" s="50"/>
      <c r="J266" s="38"/>
      <c r="K266" s="465" t="s">
        <v>368</v>
      </c>
      <c r="L266" s="466"/>
      <c r="M266" s="298"/>
      <c r="N266" s="455">
        <f>IF(NOT(AND(Справочник!H$99,Q268)),"Этот показатель вычисляется по введенному значению в ячейке справа",IF(OR(Q266&gt;Справочник!G$99,Справочник!G$99=0),0,ROUND(Q266/Справочник!G$99+0.00045,3)))</f>
        <v>0.33500000000000002</v>
      </c>
      <c r="O266" s="456"/>
      <c r="P266" s="33"/>
      <c r="Q266" s="459">
        <v>90</v>
      </c>
      <c r="R266" s="461" t="s">
        <v>369</v>
      </c>
      <c r="S266" s="462"/>
      <c r="Y266" s="3"/>
      <c r="AA266" s="4"/>
      <c r="AB266" s="4"/>
      <c r="AC266" s="4"/>
    </row>
    <row r="267" spans="1:29" ht="37.5" customHeight="1" thickBot="1">
      <c r="B267" s="9"/>
      <c r="C267" s="15"/>
      <c r="D267" s="13"/>
      <c r="E267" s="14"/>
      <c r="H267" s="40"/>
      <c r="I267" s="16"/>
      <c r="J267" s="25"/>
      <c r="K267" s="467"/>
      <c r="L267" s="468"/>
      <c r="M267" s="297"/>
      <c r="N267" s="457"/>
      <c r="O267" s="458"/>
      <c r="P267" s="34"/>
      <c r="Q267" s="460"/>
      <c r="R267" s="463"/>
      <c r="S267" s="464"/>
      <c r="Y267" s="3"/>
      <c r="AA267" s="4"/>
      <c r="AB267" s="4"/>
      <c r="AC267" s="4"/>
    </row>
    <row r="268" spans="1:29" s="45" customFormat="1" ht="11.25" customHeight="1" thickBot="1">
      <c r="A268" s="325"/>
      <c r="B268" s="48"/>
      <c r="C268" s="39"/>
      <c r="D268" s="40"/>
      <c r="E268" s="41"/>
      <c r="F268" s="42"/>
      <c r="G268" s="42"/>
      <c r="H268" s="49" t="b">
        <f>N268</f>
        <v>1</v>
      </c>
      <c r="I268" s="51">
        <f>IF(H268,1,0)</f>
        <v>1</v>
      </c>
      <c r="J268" s="20"/>
      <c r="K268" s="43"/>
      <c r="L268" s="43"/>
      <c r="M268" s="43"/>
      <c r="N268" s="20" t="b">
        <f>Q268</f>
        <v>1</v>
      </c>
      <c r="O268" s="21"/>
      <c r="P268" s="21"/>
      <c r="Q268" s="21" t="b">
        <f>NOT(OR(Q266="",Q266="Введите здесь значение"))</f>
        <v>1</v>
      </c>
      <c r="R268" s="21"/>
      <c r="S268" s="21"/>
      <c r="T268" s="21"/>
      <c r="U268" s="21"/>
      <c r="V268" s="43"/>
      <c r="W268" s="43"/>
      <c r="X268" s="43"/>
      <c r="Y268" s="43"/>
      <c r="Z268" s="43"/>
      <c r="AA268" s="43"/>
      <c r="AB268" s="44"/>
      <c r="AC268" s="43"/>
    </row>
    <row r="269" spans="1:29" ht="27" customHeight="1">
      <c r="A269" s="325" t="s">
        <v>370</v>
      </c>
      <c r="B269" s="9"/>
      <c r="C269" s="15"/>
      <c r="D269" s="40"/>
      <c r="E269" s="41"/>
      <c r="H269" s="40"/>
      <c r="I269" s="50"/>
      <c r="J269" s="38"/>
      <c r="K269" s="443" t="s">
        <v>371</v>
      </c>
      <c r="L269" s="444"/>
      <c r="M269" s="444"/>
      <c r="N269" s="444"/>
      <c r="O269" s="445"/>
      <c r="P269" s="298"/>
      <c r="Q269" s="449">
        <v>8</v>
      </c>
      <c r="R269" s="29"/>
      <c r="Y269" s="3"/>
      <c r="AA269" s="4"/>
      <c r="AB269" s="4"/>
      <c r="AC269" s="4"/>
    </row>
    <row r="270" spans="1:29" ht="27" customHeight="1" thickBot="1">
      <c r="B270" s="9"/>
      <c r="C270" s="15"/>
      <c r="D270" s="40"/>
      <c r="E270" s="41"/>
      <c r="H270" s="40"/>
      <c r="I270" s="16"/>
      <c r="J270" s="25"/>
      <c r="K270" s="446"/>
      <c r="L270" s="447"/>
      <c r="M270" s="447"/>
      <c r="N270" s="447"/>
      <c r="O270" s="448"/>
      <c r="P270" s="297"/>
      <c r="Q270" s="450"/>
      <c r="R270" s="29"/>
      <c r="Y270" s="3"/>
      <c r="AA270" s="4"/>
      <c r="AB270" s="4"/>
      <c r="AC270" s="4"/>
    </row>
    <row r="271" spans="1:29" s="45" customFormat="1" ht="12" customHeight="1" thickBot="1">
      <c r="A271" s="325"/>
      <c r="B271" s="48"/>
      <c r="C271" s="39"/>
      <c r="D271" s="40"/>
      <c r="E271" s="41"/>
      <c r="F271" s="42"/>
      <c r="G271" s="42"/>
      <c r="H271" s="49" t="b">
        <f>Q271</f>
        <v>1</v>
      </c>
      <c r="I271" s="51">
        <f>IF(H271,1,0)</f>
        <v>1</v>
      </c>
      <c r="J271" s="20"/>
      <c r="K271" s="20"/>
      <c r="L271" s="21"/>
      <c r="P271" s="21"/>
      <c r="Q271" s="21" t="b">
        <f>NOT(OR(Q269="",Q269="Введите здесь значение"))</f>
        <v>1</v>
      </c>
      <c r="R271" s="43"/>
      <c r="S271" s="43"/>
      <c r="T271" s="43"/>
      <c r="U271" s="43"/>
      <c r="V271" s="43"/>
      <c r="W271" s="44"/>
      <c r="X271" s="43"/>
    </row>
    <row r="272" spans="1:29" ht="32.25" customHeight="1">
      <c r="A272" s="325" t="s">
        <v>372</v>
      </c>
      <c r="B272" s="9"/>
      <c r="C272" s="15"/>
      <c r="D272" s="13"/>
      <c r="E272" s="14"/>
      <c r="H272" s="40"/>
      <c r="I272" s="50"/>
      <c r="J272" s="38"/>
      <c r="K272" s="451" t="s">
        <v>373</v>
      </c>
      <c r="L272" s="452"/>
      <c r="M272" s="298"/>
      <c r="N272" s="455">
        <f>IF(NOT(AND(Справочник!H$12,Q274)),"Этот показатель вычисляется по введенному значению в ячейке справа",IF(OR(Q272&gt;Справочник!G$12,Справочник!G$12=0),0,ROUND(Q272/Справочник!G$12+0.00045,3)))</f>
        <v>0.182</v>
      </c>
      <c r="O272" s="456"/>
      <c r="P272" s="33"/>
      <c r="Q272" s="459">
        <v>4</v>
      </c>
      <c r="R272" s="461" t="s">
        <v>374</v>
      </c>
      <c r="S272" s="462"/>
      <c r="Y272" s="3"/>
      <c r="AA272" s="4"/>
      <c r="AB272" s="4"/>
      <c r="AC272" s="4"/>
    </row>
    <row r="273" spans="1:29" ht="32.25" customHeight="1" thickBot="1">
      <c r="B273" s="9"/>
      <c r="C273" s="15"/>
      <c r="D273" s="13"/>
      <c r="E273" s="14"/>
      <c r="H273" s="40"/>
      <c r="I273" s="16"/>
      <c r="J273" s="25"/>
      <c r="K273" s="453"/>
      <c r="L273" s="454"/>
      <c r="M273" s="297"/>
      <c r="N273" s="457"/>
      <c r="O273" s="458"/>
      <c r="P273" s="34"/>
      <c r="Q273" s="460"/>
      <c r="R273" s="463"/>
      <c r="S273" s="464"/>
      <c r="Y273" s="3"/>
      <c r="AA273" s="4"/>
      <c r="AB273" s="4"/>
      <c r="AC273" s="4"/>
    </row>
    <row r="274" spans="1:29" s="45" customFormat="1" ht="11.25" customHeight="1" thickBot="1">
      <c r="A274" s="325"/>
      <c r="B274" s="48"/>
      <c r="C274" s="39"/>
      <c r="D274" s="40"/>
      <c r="E274" s="41"/>
      <c r="F274" s="42"/>
      <c r="G274" s="42"/>
      <c r="H274" s="49" t="b">
        <f>N274</f>
        <v>1</v>
      </c>
      <c r="I274" s="51">
        <f>IF(H274,1,0)</f>
        <v>1</v>
      </c>
      <c r="J274" s="20"/>
      <c r="K274" s="43"/>
      <c r="L274" s="43"/>
      <c r="M274" s="43"/>
      <c r="N274" s="20" t="b">
        <f>Q274</f>
        <v>1</v>
      </c>
      <c r="O274" s="21"/>
      <c r="P274" s="21"/>
      <c r="Q274" s="21" t="b">
        <f>NOT(OR(Q272="",Q272="Введите здесь значение"))</f>
        <v>1</v>
      </c>
      <c r="R274" s="21"/>
      <c r="S274" s="21"/>
      <c r="T274" s="21"/>
      <c r="U274" s="21"/>
      <c r="V274" s="43"/>
      <c r="W274" s="43"/>
      <c r="X274" s="43"/>
      <c r="Y274" s="43"/>
      <c r="Z274" s="43"/>
      <c r="AA274" s="43"/>
      <c r="AB274" s="44"/>
      <c r="AC274" s="43"/>
    </row>
    <row r="275" spans="1:29" ht="32.25" customHeight="1">
      <c r="A275" s="325" t="s">
        <v>375</v>
      </c>
      <c r="B275" s="9"/>
      <c r="C275" s="15"/>
      <c r="D275" s="13"/>
      <c r="E275" s="14"/>
      <c r="H275" s="40"/>
      <c r="I275" s="50"/>
      <c r="J275" s="38"/>
      <c r="K275" s="451" t="s">
        <v>376</v>
      </c>
      <c r="L275" s="452"/>
      <c r="M275" s="298"/>
      <c r="N275" s="455">
        <f>IF(NOT(AND(Справочник!C$31&lt;&gt;0,Q277)),"Этот показатель вычисляется по введенному значению в ячейке справа",IF(OR(Q275&gt;Справочник!C$31,Справочник!C$31=0),0,ROUND(Q275/Справочник!C$31+0.00045,3)))</f>
        <v>0.10199999999999999</v>
      </c>
      <c r="O275" s="456"/>
      <c r="P275" s="33"/>
      <c r="Q275" s="459">
        <v>98</v>
      </c>
      <c r="R275" s="461" t="s">
        <v>377</v>
      </c>
      <c r="S275" s="462"/>
      <c r="Y275" s="3"/>
      <c r="AA275" s="4"/>
      <c r="AB275" s="4"/>
      <c r="AC275" s="4"/>
    </row>
    <row r="276" spans="1:29" ht="32.25" customHeight="1" thickBot="1">
      <c r="B276" s="9"/>
      <c r="C276" s="15"/>
      <c r="D276" s="13"/>
      <c r="E276" s="14"/>
      <c r="H276" s="40"/>
      <c r="I276" s="16"/>
      <c r="J276" s="25"/>
      <c r="K276" s="453"/>
      <c r="L276" s="454"/>
      <c r="M276" s="297"/>
      <c r="N276" s="457"/>
      <c r="O276" s="458"/>
      <c r="P276" s="34"/>
      <c r="Q276" s="460"/>
      <c r="R276" s="463"/>
      <c r="S276" s="464"/>
      <c r="Y276" s="3"/>
      <c r="AA276" s="4"/>
      <c r="AB276" s="4"/>
      <c r="AC276" s="4"/>
    </row>
    <row r="277" spans="1:29" s="45" customFormat="1" ht="11.25" customHeight="1" thickBot="1">
      <c r="A277" s="325"/>
      <c r="B277" s="48"/>
      <c r="C277" s="39"/>
      <c r="D277" s="40"/>
      <c r="E277" s="41"/>
      <c r="F277" s="42"/>
      <c r="G277" s="42"/>
      <c r="H277" s="49" t="b">
        <f>N277</f>
        <v>1</v>
      </c>
      <c r="I277" s="51">
        <f>IF(H277,1,0)</f>
        <v>1</v>
      </c>
      <c r="J277" s="20"/>
      <c r="K277" s="43"/>
      <c r="L277" s="43"/>
      <c r="M277" s="43"/>
      <c r="N277" s="20" t="b">
        <f>Q277</f>
        <v>1</v>
      </c>
      <c r="O277" s="21"/>
      <c r="P277" s="21"/>
      <c r="Q277" s="21" t="b">
        <f>NOT(OR(Q275="",Q275="Введите здесь значение"))</f>
        <v>1</v>
      </c>
      <c r="R277" s="21"/>
      <c r="S277" s="21"/>
      <c r="T277" s="21"/>
      <c r="U277" s="21"/>
      <c r="V277" s="43"/>
      <c r="W277" s="43"/>
      <c r="X277" s="43"/>
      <c r="Y277" s="43"/>
      <c r="Z277" s="43"/>
      <c r="AA277" s="43"/>
      <c r="AB277" s="44"/>
      <c r="AC277" s="43"/>
    </row>
    <row r="278" spans="1:29" ht="37.5" customHeight="1">
      <c r="A278" s="325" t="s">
        <v>378</v>
      </c>
      <c r="B278" s="9"/>
      <c r="C278" s="15"/>
      <c r="D278" s="13"/>
      <c r="E278" s="14"/>
      <c r="H278" s="40"/>
      <c r="I278" s="50"/>
      <c r="J278" s="38"/>
      <c r="K278" s="465" t="s">
        <v>379</v>
      </c>
      <c r="L278" s="466"/>
      <c r="M278" s="298"/>
      <c r="N278" s="455">
        <f>IF(NOT(AND(Справочник!C$24&lt;&gt;0,Q280)),"Этот показатель вычисляется по введенному значению в ячейке справа",IF(Q278&gt;Справочник!C$24,0,ROUND(Q278/Справочник!C$24+0.00045,3)))</f>
        <v>0.224</v>
      </c>
      <c r="O278" s="456"/>
      <c r="P278" s="33"/>
      <c r="Q278" s="459">
        <v>287</v>
      </c>
      <c r="R278" s="461" t="s">
        <v>380</v>
      </c>
      <c r="S278" s="462"/>
      <c r="Y278" s="3"/>
      <c r="AA278" s="4"/>
      <c r="AB278" s="4"/>
      <c r="AC278" s="4"/>
    </row>
    <row r="279" spans="1:29" ht="37.5" customHeight="1" thickBot="1">
      <c r="B279" s="9"/>
      <c r="C279" s="15"/>
      <c r="D279" s="13"/>
      <c r="E279" s="14"/>
      <c r="I279" s="22"/>
      <c r="J279" s="25"/>
      <c r="K279" s="467"/>
      <c r="L279" s="468"/>
      <c r="M279" s="297"/>
      <c r="N279" s="457"/>
      <c r="O279" s="458"/>
      <c r="P279" s="34"/>
      <c r="Q279" s="460"/>
      <c r="R279" s="463"/>
      <c r="S279" s="464"/>
      <c r="Y279" s="3"/>
      <c r="AA279" s="4"/>
      <c r="AB279" s="4"/>
      <c r="AC279" s="4"/>
    </row>
    <row r="280" spans="1:29" s="45" customFormat="1" ht="11.25" customHeight="1">
      <c r="A280" s="325"/>
      <c r="B280" s="48"/>
      <c r="C280" s="39"/>
      <c r="D280" s="40"/>
      <c r="E280" s="41"/>
      <c r="F280" s="42"/>
      <c r="G280" s="42"/>
      <c r="H280" s="54" t="b">
        <f>N280</f>
        <v>1</v>
      </c>
      <c r="I280" s="45">
        <f>IF(H280,1,0)</f>
        <v>1</v>
      </c>
      <c r="J280" s="20"/>
      <c r="K280" s="43"/>
      <c r="L280" s="43"/>
      <c r="M280" s="43"/>
      <c r="N280" s="20" t="b">
        <f>Q280</f>
        <v>1</v>
      </c>
      <c r="O280" s="21"/>
      <c r="P280" s="21"/>
      <c r="Q280" s="21" t="b">
        <f>NOT(OR(Q278="",Q278="Введите здесь значение"))</f>
        <v>1</v>
      </c>
      <c r="R280" s="21"/>
      <c r="S280" s="21"/>
      <c r="T280" s="21"/>
      <c r="U280" s="21"/>
      <c r="V280" s="43"/>
      <c r="W280" s="43"/>
      <c r="X280" s="43"/>
      <c r="Y280" s="43"/>
      <c r="Z280" s="43"/>
      <c r="AA280" s="43"/>
      <c r="AB280" s="44"/>
      <c r="AC280" s="43"/>
    </row>
    <row r="281" spans="1:29" ht="17.25" customHeight="1">
      <c r="A281" s="325" t="s">
        <v>381</v>
      </c>
      <c r="B281" s="9"/>
      <c r="C281" s="15"/>
      <c r="D281" s="40"/>
      <c r="E281" s="53"/>
      <c r="F281" s="38"/>
      <c r="G281" s="36"/>
      <c r="H281" s="451" t="s">
        <v>382</v>
      </c>
      <c r="I281" s="486"/>
      <c r="J281" s="486"/>
      <c r="K281" s="486"/>
      <c r="L281" s="486"/>
      <c r="M281" s="486"/>
      <c r="N281" s="486"/>
      <c r="O281" s="486"/>
      <c r="P281" s="486"/>
      <c r="Q281" s="486"/>
      <c r="R281" s="452"/>
      <c r="S281" s="4"/>
      <c r="T281" s="4"/>
      <c r="U281" s="4"/>
      <c r="V281" s="4"/>
      <c r="W281" s="4"/>
      <c r="X281" s="4"/>
      <c r="Y281" s="4"/>
      <c r="Z281" s="4"/>
      <c r="AA281" s="4"/>
      <c r="AB281" s="4"/>
      <c r="AC281" s="4"/>
    </row>
    <row r="282" spans="1:29" ht="17.25" customHeight="1">
      <c r="B282" s="9"/>
      <c r="C282" s="15"/>
      <c r="D282" s="40"/>
      <c r="E282" s="107"/>
      <c r="F282" s="25"/>
      <c r="G282" s="37"/>
      <c r="H282" s="453"/>
      <c r="I282" s="487"/>
      <c r="J282" s="487"/>
      <c r="K282" s="487"/>
      <c r="L282" s="487"/>
      <c r="M282" s="487"/>
      <c r="N282" s="487"/>
      <c r="O282" s="487"/>
      <c r="P282" s="487"/>
      <c r="Q282" s="487"/>
      <c r="R282" s="454"/>
      <c r="S282" s="4"/>
      <c r="T282" s="4"/>
      <c r="U282" s="4"/>
      <c r="V282" s="4"/>
      <c r="W282" s="4"/>
      <c r="X282" s="4"/>
      <c r="Y282" s="4"/>
      <c r="Z282" s="4"/>
      <c r="AA282" s="4"/>
      <c r="AB282" s="4"/>
      <c r="AC282" s="4"/>
    </row>
    <row r="283" spans="1:29" s="45" customFormat="1" ht="11.25" customHeight="1" thickBot="1">
      <c r="A283" s="325"/>
      <c r="B283" s="48"/>
      <c r="C283" s="39"/>
      <c r="D283" s="40"/>
      <c r="E283" s="41"/>
      <c r="F283" s="42"/>
      <c r="G283" s="35"/>
      <c r="H283" s="55"/>
      <c r="I283" s="60"/>
      <c r="J283" s="43"/>
      <c r="K283" s="43"/>
      <c r="L283" s="43"/>
      <c r="M283" s="43"/>
      <c r="N283" s="44"/>
      <c r="O283" s="43"/>
    </row>
    <row r="284" spans="1:29" ht="32.25" customHeight="1">
      <c r="A284" s="325" t="s">
        <v>383</v>
      </c>
      <c r="B284" s="9"/>
      <c r="C284" s="15"/>
      <c r="D284" s="13"/>
      <c r="E284" s="14"/>
      <c r="H284" s="40"/>
      <c r="I284" s="50"/>
      <c r="J284" s="38"/>
      <c r="K284" s="451" t="s">
        <v>384</v>
      </c>
      <c r="L284" s="452"/>
      <c r="M284" s="298"/>
      <c r="N284" s="455">
        <f>IF(NOT(AND(Справочник!H$48,Q286)),"Этот показатель вычисляется по введенному значению в ячейке справа",IF(OR(Q284&gt;Справочник!G$48,Справочник!G$48=0),0,ROUND(Q284/Справочник!G$48+0.00045,3)))</f>
        <v>0.45800000000000002</v>
      </c>
      <c r="O284" s="456"/>
      <c r="P284" s="33"/>
      <c r="Q284" s="459">
        <v>114</v>
      </c>
      <c r="R284" s="461" t="s">
        <v>385</v>
      </c>
      <c r="S284" s="462"/>
      <c r="Y284" s="3"/>
      <c r="AA284" s="4"/>
      <c r="AB284" s="4"/>
      <c r="AC284" s="4"/>
    </row>
    <row r="285" spans="1:29" ht="32.25" customHeight="1" thickBot="1">
      <c r="B285" s="9"/>
      <c r="C285" s="15"/>
      <c r="D285" s="13"/>
      <c r="E285" s="14"/>
      <c r="H285" s="40"/>
      <c r="I285" s="16"/>
      <c r="J285" s="25"/>
      <c r="K285" s="453"/>
      <c r="L285" s="454"/>
      <c r="M285" s="297"/>
      <c r="N285" s="457"/>
      <c r="O285" s="458"/>
      <c r="P285" s="34"/>
      <c r="Q285" s="460"/>
      <c r="R285" s="463"/>
      <c r="S285" s="464"/>
      <c r="Y285" s="3"/>
      <c r="AA285" s="4"/>
      <c r="AB285" s="4"/>
      <c r="AC285" s="4"/>
    </row>
    <row r="286" spans="1:29" s="45" customFormat="1" ht="11.25" customHeight="1" thickBot="1">
      <c r="A286" s="325"/>
      <c r="B286" s="48"/>
      <c r="C286" s="39"/>
      <c r="D286" s="40"/>
      <c r="E286" s="41"/>
      <c r="F286" s="42"/>
      <c r="G286" s="42"/>
      <c r="H286" s="49" t="b">
        <f>N286</f>
        <v>1</v>
      </c>
      <c r="I286" s="51">
        <f>IF(H286,1,0)</f>
        <v>1</v>
      </c>
      <c r="J286" s="20"/>
      <c r="K286" s="43"/>
      <c r="L286" s="43"/>
      <c r="M286" s="43"/>
      <c r="N286" s="20" t="b">
        <f>Q286</f>
        <v>1</v>
      </c>
      <c r="O286" s="21"/>
      <c r="P286" s="21"/>
      <c r="Q286" s="21" t="b">
        <f>NOT(OR(Q284="",Q284="Введите здесь значение"))</f>
        <v>1</v>
      </c>
      <c r="R286" s="21"/>
      <c r="S286" s="21"/>
      <c r="T286" s="21"/>
      <c r="U286" s="21"/>
      <c r="V286" s="43"/>
      <c r="W286" s="43"/>
      <c r="X286" s="43"/>
      <c r="Y286" s="43"/>
      <c r="Z286" s="43"/>
      <c r="AA286" s="43"/>
      <c r="AB286" s="44"/>
      <c r="AC286" s="43"/>
    </row>
    <row r="287" spans="1:29" ht="45.75" customHeight="1">
      <c r="A287" s="325" t="s">
        <v>386</v>
      </c>
      <c r="B287" s="9"/>
      <c r="C287" s="15"/>
      <c r="D287" s="13"/>
      <c r="E287" s="14"/>
      <c r="H287" s="40"/>
      <c r="I287" s="50"/>
      <c r="J287" s="38"/>
      <c r="K287" s="465" t="s">
        <v>387</v>
      </c>
      <c r="L287" s="466"/>
      <c r="M287" s="298"/>
      <c r="N287" s="455">
        <f>IF(NOT(AND(Справочник!H$101,Q289)),"Этот показатель вычисляется по введенному значению в ячейке справа",IF(Q287&gt;Справочник!G$101,0,ROUND(Q287/Справочник!G$101+0.00045,3)))</f>
        <v>0</v>
      </c>
      <c r="O287" s="456"/>
      <c r="P287" s="33"/>
      <c r="Q287" s="459">
        <v>0</v>
      </c>
      <c r="R287" s="461" t="s">
        <v>388</v>
      </c>
      <c r="S287" s="462"/>
      <c r="Y287" s="3"/>
      <c r="AA287" s="4"/>
      <c r="AB287" s="4"/>
      <c r="AC287" s="4"/>
    </row>
    <row r="288" spans="1:29" ht="45.75" customHeight="1" thickBot="1">
      <c r="B288" s="9"/>
      <c r="C288" s="15"/>
      <c r="D288" s="13"/>
      <c r="E288" s="14"/>
      <c r="I288" s="22"/>
      <c r="J288" s="25"/>
      <c r="K288" s="467"/>
      <c r="L288" s="468"/>
      <c r="M288" s="297"/>
      <c r="N288" s="457"/>
      <c r="O288" s="458"/>
      <c r="P288" s="34"/>
      <c r="Q288" s="460"/>
      <c r="R288" s="463"/>
      <c r="S288" s="464"/>
      <c r="Y288" s="3"/>
      <c r="AA288" s="4"/>
      <c r="AB288" s="4"/>
      <c r="AC288" s="4"/>
    </row>
    <row r="289" spans="1:29" s="45" customFormat="1" ht="11.25" customHeight="1">
      <c r="A289" s="325"/>
      <c r="B289" s="48"/>
      <c r="C289" s="39"/>
      <c r="D289" s="40"/>
      <c r="E289" s="41"/>
      <c r="F289" s="42"/>
      <c r="G289" s="42"/>
      <c r="H289" s="308" t="b">
        <f>N289</f>
        <v>1</v>
      </c>
      <c r="I289" s="309">
        <f>IF(H289,1,0)</f>
        <v>1</v>
      </c>
      <c r="J289" s="20"/>
      <c r="K289" s="43"/>
      <c r="L289" s="43"/>
      <c r="M289" s="43"/>
      <c r="N289" s="20" t="b">
        <f>Q289</f>
        <v>1</v>
      </c>
      <c r="O289" s="21"/>
      <c r="P289" s="21"/>
      <c r="Q289" s="21" t="b">
        <f>NOT(OR(Q287="",Q287="Введите здесь значение"))</f>
        <v>1</v>
      </c>
      <c r="R289" s="21"/>
      <c r="S289" s="21"/>
      <c r="T289" s="21"/>
      <c r="U289" s="21"/>
      <c r="V289" s="43"/>
      <c r="W289" s="43"/>
      <c r="X289" s="43"/>
      <c r="Y289" s="43"/>
      <c r="Z289" s="43"/>
      <c r="AA289" s="43"/>
      <c r="AB289" s="44"/>
      <c r="AC289" s="43"/>
    </row>
    <row r="290" spans="1:29" ht="17.25" customHeight="1">
      <c r="A290" s="325" t="s">
        <v>389</v>
      </c>
      <c r="B290" s="9"/>
      <c r="C290" s="15"/>
      <c r="D290" s="40"/>
      <c r="E290" s="53"/>
      <c r="F290" s="38"/>
      <c r="G290" s="36"/>
      <c r="H290" s="451" t="s">
        <v>390</v>
      </c>
      <c r="I290" s="486"/>
      <c r="J290" s="486"/>
      <c r="K290" s="486"/>
      <c r="L290" s="486"/>
      <c r="M290" s="486"/>
      <c r="N290" s="486"/>
      <c r="O290" s="486"/>
      <c r="P290" s="486"/>
      <c r="Q290" s="486"/>
      <c r="R290" s="452"/>
      <c r="S290" s="4"/>
      <c r="T290" s="4"/>
      <c r="U290" s="4"/>
      <c r="V290" s="4"/>
      <c r="W290" s="4"/>
      <c r="X290" s="4"/>
      <c r="Y290" s="4"/>
      <c r="Z290" s="4"/>
      <c r="AA290" s="4"/>
      <c r="AB290" s="4"/>
      <c r="AC290" s="4"/>
    </row>
    <row r="291" spans="1:29" ht="17.25" customHeight="1">
      <c r="B291" s="9"/>
      <c r="C291" s="15"/>
      <c r="D291" s="40"/>
      <c r="E291" s="107"/>
      <c r="F291" s="25"/>
      <c r="G291" s="37"/>
      <c r="H291" s="453"/>
      <c r="I291" s="487"/>
      <c r="J291" s="487"/>
      <c r="K291" s="487"/>
      <c r="L291" s="487"/>
      <c r="M291" s="487"/>
      <c r="N291" s="487"/>
      <c r="O291" s="487"/>
      <c r="P291" s="487"/>
      <c r="Q291" s="487"/>
      <c r="R291" s="454"/>
      <c r="S291" s="4"/>
      <c r="T291" s="4"/>
      <c r="U291" s="4"/>
      <c r="V291" s="4"/>
      <c r="W291" s="4"/>
      <c r="X291" s="4"/>
      <c r="Y291" s="4"/>
      <c r="Z291" s="4"/>
      <c r="AA291" s="4"/>
      <c r="AB291" s="4"/>
      <c r="AC291" s="4"/>
    </row>
    <row r="292" spans="1:29" s="45" customFormat="1" ht="11.25" customHeight="1" thickBot="1">
      <c r="A292" s="325"/>
      <c r="B292" s="48"/>
      <c r="C292" s="39"/>
      <c r="D292" s="40"/>
      <c r="E292" s="41"/>
      <c r="F292" s="42"/>
      <c r="G292" s="35"/>
      <c r="H292" s="55"/>
      <c r="I292" s="60"/>
      <c r="J292" s="43"/>
      <c r="K292" s="43"/>
      <c r="L292" s="43"/>
      <c r="M292" s="43"/>
      <c r="N292" s="43"/>
      <c r="O292" s="44"/>
      <c r="P292" s="43"/>
    </row>
    <row r="293" spans="1:29" ht="40.5" customHeight="1">
      <c r="A293" s="325" t="s">
        <v>391</v>
      </c>
      <c r="B293" s="9"/>
      <c r="C293" s="15"/>
      <c r="D293" s="13"/>
      <c r="E293" s="14"/>
      <c r="H293" s="40"/>
      <c r="I293" s="50"/>
      <c r="J293" s="38"/>
      <c r="K293" s="451" t="s">
        <v>392</v>
      </c>
      <c r="L293" s="452"/>
      <c r="M293" s="298"/>
      <c r="N293" s="455">
        <f>IF(NOT(AND(Справочник!C$43&lt;&gt;0,Q295)),"Этот показатель вычисляется по введенному значению в ячейке справа",IF(Q293&gt;Справочник!C$43,0,ROUND(Q293/Справочник!C$43+0.00045,3)))</f>
        <v>0</v>
      </c>
      <c r="O293" s="456"/>
      <c r="P293" s="33"/>
      <c r="Q293" s="459">
        <v>0</v>
      </c>
      <c r="R293" s="461" t="s">
        <v>393</v>
      </c>
      <c r="S293" s="462"/>
      <c r="Y293" s="3"/>
      <c r="AA293" s="4"/>
      <c r="AB293" s="4"/>
      <c r="AC293" s="4"/>
    </row>
    <row r="294" spans="1:29" ht="40.5" customHeight="1" thickBot="1">
      <c r="B294" s="9"/>
      <c r="C294" s="15"/>
      <c r="D294" s="13"/>
      <c r="E294" s="14"/>
      <c r="H294" s="40"/>
      <c r="I294" s="16"/>
      <c r="J294" s="25"/>
      <c r="K294" s="453"/>
      <c r="L294" s="454"/>
      <c r="M294" s="297"/>
      <c r="N294" s="457"/>
      <c r="O294" s="458"/>
      <c r="P294" s="34"/>
      <c r="Q294" s="460"/>
      <c r="R294" s="463"/>
      <c r="S294" s="464"/>
      <c r="Y294" s="3"/>
      <c r="AA294" s="4"/>
      <c r="AB294" s="4"/>
      <c r="AC294" s="4"/>
    </row>
    <row r="295" spans="1:29" s="45" customFormat="1" ht="11.25" customHeight="1" thickBot="1">
      <c r="A295" s="325"/>
      <c r="B295" s="48"/>
      <c r="C295" s="39"/>
      <c r="D295" s="40"/>
      <c r="E295" s="41"/>
      <c r="F295" s="42"/>
      <c r="G295" s="42"/>
      <c r="H295" s="49" t="b">
        <f>N295</f>
        <v>1</v>
      </c>
      <c r="I295" s="51">
        <f>IF(H295,1,0)</f>
        <v>1</v>
      </c>
      <c r="J295" s="20"/>
      <c r="K295" s="43"/>
      <c r="L295" s="43"/>
      <c r="M295" s="43"/>
      <c r="N295" s="20" t="b">
        <f>Q295</f>
        <v>1</v>
      </c>
      <c r="O295" s="21"/>
      <c r="P295" s="21"/>
      <c r="Q295" s="21" t="b">
        <f>NOT(OR(Q293="",Q293="Введите здесь значение"))</f>
        <v>1</v>
      </c>
      <c r="R295" s="21"/>
      <c r="S295" s="21"/>
      <c r="T295" s="21"/>
      <c r="U295" s="21"/>
      <c r="V295" s="43"/>
      <c r="W295" s="43"/>
      <c r="X295" s="43"/>
      <c r="Y295" s="43"/>
      <c r="Z295" s="43"/>
      <c r="AA295" s="43"/>
      <c r="AB295" s="44"/>
      <c r="AC295" s="43"/>
    </row>
    <row r="296" spans="1:29" ht="40.5" customHeight="1">
      <c r="A296" s="325" t="s">
        <v>394</v>
      </c>
      <c r="B296" s="9"/>
      <c r="C296" s="15"/>
      <c r="D296" s="13"/>
      <c r="E296" s="14"/>
      <c r="H296" s="40"/>
      <c r="I296" s="50"/>
      <c r="J296" s="38"/>
      <c r="K296" s="465" t="s">
        <v>395</v>
      </c>
      <c r="L296" s="466"/>
      <c r="M296" s="298"/>
      <c r="N296" s="455">
        <f>IF(NOT(AND(Справочник!C$43&lt;&gt;0,Q298)),"Этот показатель вычисляется по введенному значению в ячейке справа",IF(Q296&gt;Справочник!C$43,0,ROUND(Q296/Справочник!C$43+0.00045,3)))</f>
        <v>0</v>
      </c>
      <c r="O296" s="456"/>
      <c r="P296" s="33"/>
      <c r="Q296" s="459">
        <v>0</v>
      </c>
      <c r="R296" s="461" t="s">
        <v>396</v>
      </c>
      <c r="S296" s="462"/>
      <c r="Y296" s="3"/>
      <c r="AA296" s="4"/>
      <c r="AB296" s="4"/>
      <c r="AC296" s="4"/>
    </row>
    <row r="297" spans="1:29" ht="40.5" customHeight="1" thickBot="1">
      <c r="B297" s="9"/>
      <c r="C297" s="15"/>
      <c r="D297" s="13"/>
      <c r="E297" s="14"/>
      <c r="H297" s="40"/>
      <c r="I297" s="16"/>
      <c r="J297" s="25"/>
      <c r="K297" s="467"/>
      <c r="L297" s="468"/>
      <c r="M297" s="297"/>
      <c r="N297" s="457"/>
      <c r="O297" s="458"/>
      <c r="P297" s="34"/>
      <c r="Q297" s="460"/>
      <c r="R297" s="463"/>
      <c r="S297" s="464"/>
      <c r="Y297" s="3"/>
      <c r="AA297" s="4"/>
      <c r="AB297" s="4"/>
      <c r="AC297" s="4"/>
    </row>
    <row r="298" spans="1:29" s="45" customFormat="1" ht="11.25" customHeight="1" thickBot="1">
      <c r="A298" s="325"/>
      <c r="B298" s="48"/>
      <c r="C298" s="39"/>
      <c r="D298" s="40"/>
      <c r="E298" s="41"/>
      <c r="F298" s="42"/>
      <c r="G298" s="42"/>
      <c r="H298" s="49" t="b">
        <f>N298</f>
        <v>1</v>
      </c>
      <c r="I298" s="51">
        <f>IF(H298,1,0)</f>
        <v>1</v>
      </c>
      <c r="J298" s="20"/>
      <c r="K298" s="43"/>
      <c r="L298" s="43"/>
      <c r="M298" s="43"/>
      <c r="N298" s="20" t="b">
        <f>Q298</f>
        <v>1</v>
      </c>
      <c r="O298" s="21"/>
      <c r="P298" s="21"/>
      <c r="Q298" s="21" t="b">
        <f>NOT(OR(Q296="",Q296="Введите здесь значение"))</f>
        <v>1</v>
      </c>
      <c r="R298" s="21"/>
      <c r="S298" s="21"/>
      <c r="T298" s="21"/>
      <c r="U298" s="21"/>
      <c r="V298" s="43"/>
      <c r="W298" s="43"/>
      <c r="X298" s="43"/>
      <c r="Y298" s="43"/>
      <c r="Z298" s="43"/>
      <c r="AA298" s="43"/>
      <c r="AB298" s="44"/>
      <c r="AC298" s="43"/>
    </row>
    <row r="299" spans="1:29" ht="40.5" customHeight="1">
      <c r="A299" s="325" t="s">
        <v>397</v>
      </c>
      <c r="B299" s="9"/>
      <c r="C299" s="15"/>
      <c r="D299" s="13"/>
      <c r="E299" s="14"/>
      <c r="H299" s="40"/>
      <c r="I299" s="50"/>
      <c r="J299" s="38"/>
      <c r="K299" s="451" t="s">
        <v>398</v>
      </c>
      <c r="L299" s="452"/>
      <c r="M299" s="298"/>
      <c r="N299" s="455">
        <f>IF(NOT(AND(Справочник!H$12,Q301)),"Этот показатель вычисляется по введенному значению в ячейке справа",IF(Q299&gt;Справочник!G$12,0,ROUND(Q299/Справочник!G$12+0.00045,3)))</f>
        <v>0.22800000000000001</v>
      </c>
      <c r="O299" s="456"/>
      <c r="P299" s="33"/>
      <c r="Q299" s="459">
        <v>5</v>
      </c>
      <c r="R299" s="461" t="s">
        <v>399</v>
      </c>
      <c r="S299" s="462"/>
      <c r="Y299" s="3"/>
      <c r="AA299" s="4"/>
      <c r="AB299" s="4"/>
      <c r="AC299" s="4"/>
    </row>
    <row r="300" spans="1:29" ht="40.5" customHeight="1" thickBot="1">
      <c r="B300" s="9"/>
      <c r="C300" s="15"/>
      <c r="D300" s="13"/>
      <c r="E300" s="14"/>
      <c r="H300" s="40"/>
      <c r="I300" s="16"/>
      <c r="J300" s="25"/>
      <c r="K300" s="453"/>
      <c r="L300" s="454"/>
      <c r="M300" s="297"/>
      <c r="N300" s="457"/>
      <c r="O300" s="458"/>
      <c r="P300" s="34"/>
      <c r="Q300" s="460"/>
      <c r="R300" s="463"/>
      <c r="S300" s="464"/>
      <c r="Y300" s="3"/>
      <c r="AA300" s="4"/>
      <c r="AB300" s="4"/>
      <c r="AC300" s="4"/>
    </row>
    <row r="301" spans="1:29" s="45" customFormat="1" ht="11.25" customHeight="1" thickBot="1">
      <c r="A301" s="325"/>
      <c r="B301" s="48"/>
      <c r="C301" s="39"/>
      <c r="D301" s="40"/>
      <c r="E301" s="41"/>
      <c r="F301" s="42"/>
      <c r="G301" s="42"/>
      <c r="H301" s="49" t="b">
        <f>N301</f>
        <v>1</v>
      </c>
      <c r="I301" s="51">
        <f>IF(H301,1,0)</f>
        <v>1</v>
      </c>
      <c r="J301" s="20"/>
      <c r="K301" s="43"/>
      <c r="L301" s="43"/>
      <c r="M301" s="43"/>
      <c r="N301" s="20" t="b">
        <f>Q301</f>
        <v>1</v>
      </c>
      <c r="O301" s="21"/>
      <c r="P301" s="21"/>
      <c r="Q301" s="21" t="b">
        <f>NOT(OR(Q299="",Q299="Введите здесь значение"))</f>
        <v>1</v>
      </c>
      <c r="R301" s="21"/>
      <c r="S301" s="21"/>
      <c r="T301" s="21"/>
      <c r="U301" s="21"/>
      <c r="V301" s="43"/>
      <c r="W301" s="43"/>
      <c r="X301" s="43"/>
      <c r="Y301" s="43"/>
      <c r="Z301" s="43"/>
      <c r="AA301" s="43"/>
      <c r="AB301" s="44"/>
      <c r="AC301" s="43"/>
    </row>
    <row r="302" spans="1:29" ht="40.5" customHeight="1">
      <c r="A302" s="325" t="s">
        <v>400</v>
      </c>
      <c r="B302" s="9"/>
      <c r="C302" s="15"/>
      <c r="D302" s="13"/>
      <c r="E302" s="14"/>
      <c r="H302" s="40"/>
      <c r="I302" s="50"/>
      <c r="J302" s="38"/>
      <c r="K302" s="465" t="s">
        <v>401</v>
      </c>
      <c r="L302" s="466"/>
      <c r="M302" s="298"/>
      <c r="N302" s="455">
        <f>IF(NOT(AND(Справочник!C$43&lt;&gt;0,Q304)),"Этот показатель вычисляется по введенному значению в ячейке справа",IF(Q302&gt;Справочник!C$43,0,ROUND(Q302/Справочник!C$43+0.00045,3)))</f>
        <v>0.29699999999999999</v>
      </c>
      <c r="O302" s="456"/>
      <c r="P302" s="33"/>
      <c r="Q302" s="459">
        <v>143</v>
      </c>
      <c r="R302" s="461" t="s">
        <v>402</v>
      </c>
      <c r="S302" s="462"/>
      <c r="Y302" s="3"/>
      <c r="AA302" s="4"/>
      <c r="AB302" s="4"/>
      <c r="AC302" s="4"/>
    </row>
    <row r="303" spans="1:29" ht="40.5" customHeight="1" thickBot="1">
      <c r="B303" s="9"/>
      <c r="C303" s="15"/>
      <c r="D303" s="13"/>
      <c r="E303" s="14"/>
      <c r="H303" s="40"/>
      <c r="I303" s="16"/>
      <c r="J303" s="25"/>
      <c r="K303" s="467"/>
      <c r="L303" s="468"/>
      <c r="M303" s="297"/>
      <c r="N303" s="457"/>
      <c r="O303" s="458"/>
      <c r="P303" s="34"/>
      <c r="Q303" s="460"/>
      <c r="R303" s="463"/>
      <c r="S303" s="464"/>
      <c r="Y303" s="3"/>
      <c r="AA303" s="4"/>
      <c r="AB303" s="4"/>
      <c r="AC303" s="4"/>
    </row>
    <row r="304" spans="1:29" s="45" customFormat="1" ht="11.25" customHeight="1" thickBot="1">
      <c r="A304" s="325"/>
      <c r="B304" s="48"/>
      <c r="C304" s="39"/>
      <c r="D304" s="40"/>
      <c r="E304" s="41"/>
      <c r="F304" s="42"/>
      <c r="G304" s="42"/>
      <c r="H304" s="49" t="b">
        <f>N304</f>
        <v>1</v>
      </c>
      <c r="I304" s="51">
        <f>IF(H304,1,0)</f>
        <v>1</v>
      </c>
      <c r="J304" s="20"/>
      <c r="K304" s="43"/>
      <c r="L304" s="43"/>
      <c r="M304" s="43"/>
      <c r="N304" s="20" t="b">
        <f>Q304</f>
        <v>1</v>
      </c>
      <c r="O304" s="21"/>
      <c r="P304" s="21"/>
      <c r="Q304" s="21" t="b">
        <f>NOT(OR(Q302="",Q302="Введите здесь значение"))</f>
        <v>1</v>
      </c>
      <c r="R304" s="21"/>
      <c r="S304" s="21"/>
      <c r="T304" s="21"/>
      <c r="U304" s="21"/>
      <c r="V304" s="43"/>
      <c r="W304" s="43"/>
      <c r="X304" s="43"/>
      <c r="Y304" s="43"/>
      <c r="Z304" s="43"/>
      <c r="AA304" s="43"/>
      <c r="AB304" s="44"/>
      <c r="AC304" s="43"/>
    </row>
    <row r="305" spans="1:29" ht="40.5" customHeight="1">
      <c r="A305" s="325" t="s">
        <v>403</v>
      </c>
      <c r="B305" s="9"/>
      <c r="C305" s="15"/>
      <c r="D305" s="13"/>
      <c r="E305" s="14"/>
      <c r="H305" s="40"/>
      <c r="I305" s="50"/>
      <c r="J305" s="38"/>
      <c r="K305" s="451" t="s">
        <v>404</v>
      </c>
      <c r="L305" s="452"/>
      <c r="M305" s="298"/>
      <c r="N305" s="455">
        <f>IF(NOT(AND(Справочник!H$12,Q307)),"Этот показатель вычисляется по введенному значению в ячейке справа",IF(Q305&gt;Справочник!G$12,0,ROUND(Q305/Справочник!G$12+0.00045,3)))</f>
        <v>1</v>
      </c>
      <c r="O305" s="456"/>
      <c r="P305" s="33"/>
      <c r="Q305" s="459">
        <v>22</v>
      </c>
      <c r="R305" s="461" t="s">
        <v>405</v>
      </c>
      <c r="S305" s="462"/>
      <c r="Y305" s="3"/>
      <c r="AA305" s="4"/>
      <c r="AB305" s="4"/>
      <c r="AC305" s="4"/>
    </row>
    <row r="306" spans="1:29" ht="40.5" customHeight="1" thickBot="1">
      <c r="B306" s="9"/>
      <c r="C306" s="15"/>
      <c r="D306" s="13"/>
      <c r="E306" s="14"/>
      <c r="H306" s="40"/>
      <c r="I306" s="16"/>
      <c r="J306" s="25"/>
      <c r="K306" s="453"/>
      <c r="L306" s="454"/>
      <c r="M306" s="297"/>
      <c r="N306" s="457"/>
      <c r="O306" s="458"/>
      <c r="P306" s="34"/>
      <c r="Q306" s="460"/>
      <c r="R306" s="463"/>
      <c r="S306" s="464"/>
      <c r="Y306" s="3"/>
      <c r="AA306" s="4"/>
      <c r="AB306" s="4"/>
      <c r="AC306" s="4"/>
    </row>
    <row r="307" spans="1:29" s="45" customFormat="1" ht="11.25" customHeight="1" thickBot="1">
      <c r="A307" s="325"/>
      <c r="B307" s="48"/>
      <c r="C307" s="39"/>
      <c r="D307" s="40"/>
      <c r="E307" s="41"/>
      <c r="F307" s="42"/>
      <c r="G307" s="42"/>
      <c r="H307" s="49" t="b">
        <f>N307</f>
        <v>1</v>
      </c>
      <c r="I307" s="51">
        <f>IF(H307,1,0)</f>
        <v>1</v>
      </c>
      <c r="J307" s="20"/>
      <c r="K307" s="43"/>
      <c r="L307" s="43"/>
      <c r="M307" s="43"/>
      <c r="N307" s="20" t="b">
        <f>Q307</f>
        <v>1</v>
      </c>
      <c r="O307" s="21"/>
      <c r="P307" s="21"/>
      <c r="Q307" s="21" t="b">
        <f>NOT(OR(Q305="",Q305="Введите здесь значение"))</f>
        <v>1</v>
      </c>
      <c r="R307" s="21"/>
      <c r="S307" s="21"/>
      <c r="T307" s="21"/>
      <c r="U307" s="21"/>
      <c r="V307" s="43"/>
      <c r="W307" s="43"/>
      <c r="X307" s="43"/>
      <c r="Y307" s="43"/>
      <c r="Z307" s="43"/>
      <c r="AA307" s="43"/>
      <c r="AB307" s="44"/>
      <c r="AC307" s="43"/>
    </row>
    <row r="308" spans="1:29" ht="40.5" customHeight="1">
      <c r="A308" s="325" t="s">
        <v>406</v>
      </c>
      <c r="B308" s="9"/>
      <c r="C308" s="15"/>
      <c r="D308" s="13"/>
      <c r="E308" s="14"/>
      <c r="H308" s="40"/>
      <c r="I308" s="50"/>
      <c r="J308" s="38"/>
      <c r="K308" s="451" t="s">
        <v>407</v>
      </c>
      <c r="L308" s="452"/>
      <c r="M308" s="298"/>
      <c r="N308" s="455">
        <f>IF(NOT(AND(Справочник!C$24&lt;&gt;0,Q310)),"Этот показатель вычисляется по введенному значению в ячейке справа",IF(Q308&gt;Справочник!C$24,0,ROUND(Q308/Справочник!C$24+0.00045,3)))</f>
        <v>0.78200000000000003</v>
      </c>
      <c r="O308" s="456"/>
      <c r="P308" s="33"/>
      <c r="Q308" s="459">
        <v>1005</v>
      </c>
      <c r="R308" s="461" t="s">
        <v>408</v>
      </c>
      <c r="S308" s="462"/>
      <c r="Y308" s="3"/>
      <c r="AA308" s="4"/>
      <c r="AB308" s="4"/>
      <c r="AC308" s="4"/>
    </row>
    <row r="309" spans="1:29" ht="40.5" customHeight="1" thickBot="1">
      <c r="B309" s="9"/>
      <c r="C309" s="15"/>
      <c r="D309" s="13"/>
      <c r="E309" s="14"/>
      <c r="H309" s="40"/>
      <c r="I309" s="16"/>
      <c r="J309" s="25"/>
      <c r="K309" s="453"/>
      <c r="L309" s="454"/>
      <c r="M309" s="297"/>
      <c r="N309" s="457"/>
      <c r="O309" s="458"/>
      <c r="P309" s="34"/>
      <c r="Q309" s="460"/>
      <c r="R309" s="463"/>
      <c r="S309" s="464"/>
      <c r="Y309" s="3"/>
      <c r="AA309" s="4"/>
      <c r="AB309" s="4"/>
      <c r="AC309" s="4"/>
    </row>
    <row r="310" spans="1:29" s="45" customFormat="1" ht="11.25" customHeight="1" thickBot="1">
      <c r="A310" s="325"/>
      <c r="B310" s="48"/>
      <c r="C310" s="39"/>
      <c r="D310" s="40"/>
      <c r="E310" s="41"/>
      <c r="F310" s="42"/>
      <c r="G310" s="42"/>
      <c r="H310" s="49" t="b">
        <f>N310</f>
        <v>1</v>
      </c>
      <c r="I310" s="51">
        <f>IF(H310,1,0)</f>
        <v>1</v>
      </c>
      <c r="J310" s="20"/>
      <c r="K310" s="43"/>
      <c r="L310" s="43"/>
      <c r="M310" s="43"/>
      <c r="N310" s="20" t="b">
        <f>Q310</f>
        <v>1</v>
      </c>
      <c r="O310" s="21"/>
      <c r="P310" s="21"/>
      <c r="Q310" s="21" t="b">
        <f>NOT(OR(Q308="",Q308="Введите здесь значение"))</f>
        <v>1</v>
      </c>
      <c r="R310" s="21"/>
      <c r="S310" s="21"/>
      <c r="T310" s="21"/>
      <c r="U310" s="21"/>
      <c r="V310" s="43"/>
      <c r="W310" s="43"/>
      <c r="X310" s="43"/>
      <c r="Y310" s="43"/>
      <c r="Z310" s="43"/>
      <c r="AA310" s="43"/>
      <c r="AB310" s="44"/>
      <c r="AC310" s="43"/>
    </row>
    <row r="311" spans="1:29" ht="50.25" customHeight="1">
      <c r="A311" s="325" t="s">
        <v>409</v>
      </c>
      <c r="B311" s="9"/>
      <c r="C311" s="15"/>
      <c r="D311" s="13"/>
      <c r="E311" s="14"/>
      <c r="H311" s="40"/>
      <c r="I311" s="50"/>
      <c r="J311" s="38"/>
      <c r="K311" s="451" t="s">
        <v>410</v>
      </c>
      <c r="L311" s="452"/>
      <c r="M311" s="298"/>
      <c r="N311" s="455">
        <f>IF(NOT(AND(Справочник!E$28&lt;&gt;0,Q313)),"Этот показатель вычисляется по введенному значению в ячейке справа",IF(Q311&gt;Справочник!E$28,0,ROUND(Q311/Справочник!E$28+0.00045,3)))</f>
        <v>0.83899999999999997</v>
      </c>
      <c r="O311" s="456"/>
      <c r="P311" s="33"/>
      <c r="Q311" s="459">
        <v>57</v>
      </c>
      <c r="R311" s="461" t="s">
        <v>411</v>
      </c>
      <c r="S311" s="462"/>
      <c r="Y311" s="3"/>
      <c r="AA311" s="4"/>
      <c r="AB311" s="4"/>
      <c r="AC311" s="4"/>
    </row>
    <row r="312" spans="1:29" ht="50.25" customHeight="1" thickBot="1">
      <c r="B312" s="9"/>
      <c r="C312" s="15"/>
      <c r="D312" s="13"/>
      <c r="E312" s="14"/>
      <c r="H312" s="40"/>
      <c r="I312" s="16"/>
      <c r="J312" s="25"/>
      <c r="K312" s="453"/>
      <c r="L312" s="454"/>
      <c r="M312" s="297"/>
      <c r="N312" s="457"/>
      <c r="O312" s="458"/>
      <c r="P312" s="34"/>
      <c r="Q312" s="460"/>
      <c r="R312" s="463"/>
      <c r="S312" s="464"/>
      <c r="Y312" s="3"/>
      <c r="AA312" s="4"/>
      <c r="AB312" s="4"/>
      <c r="AC312" s="4"/>
    </row>
    <row r="313" spans="1:29" s="45" customFormat="1" ht="11.25" customHeight="1" thickBot="1">
      <c r="A313" s="325"/>
      <c r="B313" s="48"/>
      <c r="C313" s="39"/>
      <c r="D313" s="40"/>
      <c r="E313" s="41"/>
      <c r="F313" s="42"/>
      <c r="G313" s="42"/>
      <c r="H313" s="49" t="b">
        <f>N313</f>
        <v>1</v>
      </c>
      <c r="I313" s="51">
        <f>IF(H313,1,0)</f>
        <v>1</v>
      </c>
      <c r="J313" s="20"/>
      <c r="K313" s="43"/>
      <c r="L313" s="43"/>
      <c r="M313" s="43"/>
      <c r="N313" s="20" t="b">
        <f>Q313</f>
        <v>1</v>
      </c>
      <c r="O313" s="21"/>
      <c r="P313" s="21"/>
      <c r="Q313" s="21" t="b">
        <f>NOT(OR(Q311="",Q311="Введите здесь значение"))</f>
        <v>1</v>
      </c>
      <c r="R313" s="21"/>
      <c r="S313" s="21"/>
      <c r="T313" s="21"/>
      <c r="U313" s="21"/>
      <c r="V313" s="43"/>
      <c r="W313" s="43"/>
      <c r="X313" s="43"/>
      <c r="Y313" s="43"/>
      <c r="Z313" s="43"/>
      <c r="AA313" s="43"/>
      <c r="AB313" s="44"/>
      <c r="AC313" s="43"/>
    </row>
    <row r="314" spans="1:29" ht="50.25" customHeight="1">
      <c r="A314" s="325" t="s">
        <v>412</v>
      </c>
      <c r="B314" s="9"/>
      <c r="C314" s="15"/>
      <c r="D314" s="13"/>
      <c r="E314" s="14"/>
      <c r="H314" s="40"/>
      <c r="I314" s="50"/>
      <c r="J314" s="38"/>
      <c r="K314" s="451" t="s">
        <v>413</v>
      </c>
      <c r="L314" s="452"/>
      <c r="M314" s="298"/>
      <c r="N314" s="455">
        <f>IF(NOT(AND(Справочник!E$28&lt;&gt;0,Q316)),"Этот показатель вычисляется по введенному значению в ячейке справа",IF(Q314&gt;Справочник!E$28,0,ROUND(Q314/Справочник!E$28+0.00045,3)))</f>
        <v>0</v>
      </c>
      <c r="O314" s="456"/>
      <c r="P314" s="33"/>
      <c r="Q314" s="459">
        <v>0</v>
      </c>
      <c r="R314" s="461" t="s">
        <v>414</v>
      </c>
      <c r="S314" s="462"/>
      <c r="Y314" s="3"/>
      <c r="AA314" s="4"/>
      <c r="AB314" s="4"/>
      <c r="AC314" s="4"/>
    </row>
    <row r="315" spans="1:29" ht="50.25" customHeight="1" thickBot="1">
      <c r="B315" s="9"/>
      <c r="C315" s="15"/>
      <c r="D315" s="13"/>
      <c r="E315" s="14"/>
      <c r="H315" s="40"/>
      <c r="I315" s="16"/>
      <c r="J315" s="25"/>
      <c r="K315" s="453"/>
      <c r="L315" s="454"/>
      <c r="M315" s="297"/>
      <c r="N315" s="457"/>
      <c r="O315" s="458"/>
      <c r="P315" s="34"/>
      <c r="Q315" s="460"/>
      <c r="R315" s="463"/>
      <c r="S315" s="464"/>
      <c r="Y315" s="3"/>
      <c r="AA315" s="4"/>
      <c r="AB315" s="4"/>
      <c r="AC315" s="4"/>
    </row>
    <row r="316" spans="1:29" s="45" customFormat="1" ht="11.25" customHeight="1" thickBot="1">
      <c r="A316" s="325"/>
      <c r="B316" s="48"/>
      <c r="C316" s="39"/>
      <c r="D316" s="40"/>
      <c r="E316" s="41"/>
      <c r="F316" s="42"/>
      <c r="G316" s="42"/>
      <c r="H316" s="49" t="b">
        <f>N316</f>
        <v>1</v>
      </c>
      <c r="I316" s="51">
        <f>IF(H316,1,0)</f>
        <v>1</v>
      </c>
      <c r="J316" s="20"/>
      <c r="K316" s="43"/>
      <c r="L316" s="43"/>
      <c r="M316" s="43"/>
      <c r="N316" s="20" t="b">
        <f>Q316</f>
        <v>1</v>
      </c>
      <c r="O316" s="21"/>
      <c r="P316" s="21"/>
      <c r="Q316" s="21" t="b">
        <f>NOT(OR(Q314="",Q314="Введите здесь значение"))</f>
        <v>1</v>
      </c>
      <c r="R316" s="21"/>
      <c r="S316" s="21"/>
      <c r="T316" s="21"/>
      <c r="U316" s="21"/>
      <c r="V316" s="43"/>
      <c r="W316" s="43"/>
      <c r="X316" s="43"/>
      <c r="Y316" s="43"/>
      <c r="Z316" s="43"/>
      <c r="AA316" s="43"/>
      <c r="AB316" s="44"/>
      <c r="AC316" s="43"/>
    </row>
    <row r="317" spans="1:29" ht="50.25" customHeight="1">
      <c r="A317" s="325" t="s">
        <v>415</v>
      </c>
      <c r="B317" s="9"/>
      <c r="C317" s="15"/>
      <c r="D317" s="13"/>
      <c r="E317" s="14"/>
      <c r="H317" s="40"/>
      <c r="I317" s="50"/>
      <c r="J317" s="38"/>
      <c r="K317" s="451" t="s">
        <v>416</v>
      </c>
      <c r="L317" s="452"/>
      <c r="M317" s="298"/>
      <c r="N317" s="455">
        <f>IF(NOT(AND(Справочник!E$28&lt;&gt;0,Q319)),"Этот показатель вычисляется по введенному значению в ячейке справа",IF(Q317&gt;Справочник!E$28,0,ROUND(Q317/Справочник!E$28+0.00045,3)))</f>
        <v>0.83899999999999997</v>
      </c>
      <c r="O317" s="456"/>
      <c r="P317" s="33"/>
      <c r="Q317" s="459">
        <v>57</v>
      </c>
      <c r="R317" s="461" t="s">
        <v>417</v>
      </c>
      <c r="S317" s="462"/>
      <c r="Y317" s="3"/>
      <c r="AA317" s="4"/>
      <c r="AB317" s="4"/>
      <c r="AC317" s="4"/>
    </row>
    <row r="318" spans="1:29" ht="50.25" customHeight="1" thickBot="1">
      <c r="B318" s="9"/>
      <c r="C318" s="15"/>
      <c r="D318" s="13"/>
      <c r="E318" s="14"/>
      <c r="H318" s="40"/>
      <c r="I318" s="16"/>
      <c r="J318" s="25"/>
      <c r="K318" s="453"/>
      <c r="L318" s="454"/>
      <c r="M318" s="297"/>
      <c r="N318" s="457"/>
      <c r="O318" s="458"/>
      <c r="P318" s="34"/>
      <c r="Q318" s="460"/>
      <c r="R318" s="463"/>
      <c r="S318" s="464"/>
      <c r="Y318" s="3"/>
      <c r="AA318" s="4"/>
      <c r="AB318" s="4"/>
      <c r="AC318" s="4"/>
    </row>
    <row r="319" spans="1:29" s="45" customFormat="1" ht="11.25" customHeight="1" thickBot="1">
      <c r="A319" s="325"/>
      <c r="B319" s="48"/>
      <c r="C319" s="39"/>
      <c r="D319" s="40"/>
      <c r="E319" s="41"/>
      <c r="F319" s="42"/>
      <c r="G319" s="42"/>
      <c r="H319" s="49" t="b">
        <f>N319</f>
        <v>1</v>
      </c>
      <c r="I319" s="51">
        <f>IF(H319,1,0)</f>
        <v>1</v>
      </c>
      <c r="J319" s="20"/>
      <c r="K319" s="43"/>
      <c r="L319" s="43"/>
      <c r="M319" s="43"/>
      <c r="N319" s="20" t="b">
        <f>Q319</f>
        <v>1</v>
      </c>
      <c r="O319" s="21"/>
      <c r="P319" s="21"/>
      <c r="Q319" s="21" t="b">
        <f>NOT(OR(Q317="",Q317="Введите здесь значение"))</f>
        <v>1</v>
      </c>
      <c r="R319" s="21"/>
      <c r="S319" s="21"/>
      <c r="T319" s="21"/>
      <c r="U319" s="21"/>
      <c r="V319" s="43"/>
      <c r="W319" s="43"/>
      <c r="X319" s="43"/>
      <c r="Y319" s="43"/>
      <c r="Z319" s="43"/>
      <c r="AA319" s="43"/>
      <c r="AB319" s="44"/>
      <c r="AC319" s="43"/>
    </row>
    <row r="320" spans="1:29" ht="50.25" customHeight="1">
      <c r="A320" s="325" t="s">
        <v>418</v>
      </c>
      <c r="B320" s="9"/>
      <c r="C320" s="15"/>
      <c r="D320" s="13"/>
      <c r="E320" s="14"/>
      <c r="H320" s="40"/>
      <c r="I320" s="50"/>
      <c r="J320" s="38"/>
      <c r="K320" s="451" t="s">
        <v>419</v>
      </c>
      <c r="L320" s="452"/>
      <c r="M320" s="298"/>
      <c r="N320" s="455">
        <f>IF(NOT(AND(Справочник!E$28&lt;&gt;0,Q322)),"Этот показатель вычисляется по введенному значению в ячейке справа",IF(Q320&gt;Справочник!E$28,0,ROUND(Q320/Справочник!E$28+0.00045,3)))</f>
        <v>0</v>
      </c>
      <c r="O320" s="456"/>
      <c r="P320" s="33"/>
      <c r="Q320" s="459">
        <v>0</v>
      </c>
      <c r="R320" s="461" t="s">
        <v>420</v>
      </c>
      <c r="S320" s="462"/>
      <c r="Y320" s="3"/>
      <c r="AA320" s="4"/>
      <c r="AB320" s="4"/>
      <c r="AC320" s="4"/>
    </row>
    <row r="321" spans="1:29" ht="50.25" customHeight="1" thickBot="1">
      <c r="B321" s="9"/>
      <c r="C321" s="15"/>
      <c r="D321" s="13"/>
      <c r="E321" s="14"/>
      <c r="H321" s="40"/>
      <c r="I321" s="16"/>
      <c r="J321" s="25"/>
      <c r="K321" s="453"/>
      <c r="L321" s="454"/>
      <c r="M321" s="297"/>
      <c r="N321" s="457"/>
      <c r="O321" s="458"/>
      <c r="P321" s="34"/>
      <c r="Q321" s="460"/>
      <c r="R321" s="463"/>
      <c r="S321" s="464"/>
      <c r="Y321" s="3"/>
      <c r="AA321" s="4"/>
      <c r="AB321" s="4"/>
      <c r="AC321" s="4"/>
    </row>
    <row r="322" spans="1:29" s="45" customFormat="1" ht="11.25" customHeight="1" thickBot="1">
      <c r="A322" s="325"/>
      <c r="B322" s="48"/>
      <c r="C322" s="39"/>
      <c r="D322" s="40"/>
      <c r="E322" s="41"/>
      <c r="F322" s="42"/>
      <c r="G322" s="42"/>
      <c r="H322" s="49" t="b">
        <f>N322</f>
        <v>1</v>
      </c>
      <c r="I322" s="51">
        <f>IF(H322,1,0)</f>
        <v>1</v>
      </c>
      <c r="J322" s="20"/>
      <c r="K322" s="43"/>
      <c r="L322" s="43"/>
      <c r="M322" s="43"/>
      <c r="N322" s="20" t="b">
        <f>Q322</f>
        <v>1</v>
      </c>
      <c r="O322" s="21"/>
      <c r="P322" s="21"/>
      <c r="Q322" s="21" t="b">
        <f>NOT(OR(Q320="",Q320="Введите здесь значение"))</f>
        <v>1</v>
      </c>
      <c r="R322" s="21"/>
      <c r="S322" s="21"/>
      <c r="T322" s="21"/>
      <c r="U322" s="21"/>
      <c r="V322" s="43"/>
      <c r="W322" s="43"/>
      <c r="X322" s="43"/>
      <c r="Y322" s="43"/>
      <c r="Z322" s="43"/>
      <c r="AA322" s="43"/>
      <c r="AB322" s="44"/>
      <c r="AC322" s="43"/>
    </row>
    <row r="323" spans="1:29" ht="50.25" customHeight="1">
      <c r="A323" s="325" t="s">
        <v>421</v>
      </c>
      <c r="B323" s="9"/>
      <c r="C323" s="15"/>
      <c r="D323" s="13"/>
      <c r="E323" s="14"/>
      <c r="H323" s="40"/>
      <c r="I323" s="50"/>
      <c r="J323" s="38"/>
      <c r="K323" s="465" t="s">
        <v>422</v>
      </c>
      <c r="L323" s="466"/>
      <c r="M323" s="298"/>
      <c r="N323" s="455">
        <f>IF(NOT(AND(Справочник!H$45,Справочник!H$51,Q325)),"Этот показатель вычисляется по введенному значению в ячейке справа",IF(OR(Q323&gt;Справочник!G$45+Справочник!G$51,Справочник!G$45+Справочник!G$51=0),0,ROUND(Q323/(Справочник!G$45+Справочник!G$51)+0.00045,3)))</f>
        <v>4.8000000000000001E-2</v>
      </c>
      <c r="O323" s="456"/>
      <c r="P323" s="33"/>
      <c r="Q323" s="459">
        <v>1</v>
      </c>
      <c r="R323" s="461" t="s">
        <v>423</v>
      </c>
      <c r="S323" s="462"/>
      <c r="Y323" s="3"/>
      <c r="AA323" s="4"/>
      <c r="AB323" s="4"/>
      <c r="AC323" s="4"/>
    </row>
    <row r="324" spans="1:29" ht="50.25" customHeight="1" thickBot="1">
      <c r="B324" s="9"/>
      <c r="C324" s="15"/>
      <c r="D324" s="13"/>
      <c r="E324" s="14"/>
      <c r="H324" s="40"/>
      <c r="I324" s="16"/>
      <c r="J324" s="25"/>
      <c r="K324" s="467"/>
      <c r="L324" s="468"/>
      <c r="M324" s="297"/>
      <c r="N324" s="457"/>
      <c r="O324" s="458"/>
      <c r="P324" s="34"/>
      <c r="Q324" s="460"/>
      <c r="R324" s="463"/>
      <c r="S324" s="464"/>
      <c r="Y324" s="3"/>
      <c r="AA324" s="4"/>
      <c r="AB324" s="4"/>
      <c r="AC324" s="4"/>
    </row>
    <row r="325" spans="1:29" s="45" customFormat="1" ht="11.25" customHeight="1" thickBot="1">
      <c r="A325" s="325"/>
      <c r="B325" s="48"/>
      <c r="C325" s="39"/>
      <c r="D325" s="40"/>
      <c r="E325" s="41"/>
      <c r="F325" s="42"/>
      <c r="G325" s="42"/>
      <c r="H325" s="49" t="b">
        <f>N325</f>
        <v>1</v>
      </c>
      <c r="I325" s="51">
        <f>IF(H325,1,0)</f>
        <v>1</v>
      </c>
      <c r="J325" s="20"/>
      <c r="K325" s="43"/>
      <c r="L325" s="43"/>
      <c r="M325" s="43"/>
      <c r="N325" s="20" t="b">
        <f>Q325</f>
        <v>1</v>
      </c>
      <c r="O325" s="21"/>
      <c r="P325" s="21"/>
      <c r="Q325" s="21" t="b">
        <f>NOT(OR(Q323="",Q323="Введите здесь значение"))</f>
        <v>1</v>
      </c>
      <c r="R325" s="21"/>
      <c r="S325" s="21"/>
      <c r="T325" s="21"/>
      <c r="U325" s="21"/>
      <c r="V325" s="43"/>
      <c r="W325" s="43"/>
      <c r="X325" s="43"/>
      <c r="Y325" s="43"/>
      <c r="Z325" s="43"/>
      <c r="AA325" s="43"/>
      <c r="AB325" s="44"/>
      <c r="AC325" s="43"/>
    </row>
    <row r="326" spans="1:29" ht="27" customHeight="1">
      <c r="A326" s="325" t="s">
        <v>424</v>
      </c>
      <c r="B326" s="9"/>
      <c r="C326" s="15"/>
      <c r="D326" s="40"/>
      <c r="E326" s="41"/>
      <c r="H326" s="40"/>
      <c r="I326" s="50"/>
      <c r="J326" s="38"/>
      <c r="K326" s="443" t="s">
        <v>425</v>
      </c>
      <c r="L326" s="444"/>
      <c r="M326" s="444"/>
      <c r="N326" s="444"/>
      <c r="O326" s="445"/>
      <c r="P326" s="298"/>
      <c r="Q326" s="449">
        <v>6</v>
      </c>
      <c r="R326" s="29"/>
      <c r="Y326" s="3"/>
      <c r="AA326" s="4"/>
      <c r="AB326" s="4"/>
      <c r="AC326" s="4"/>
    </row>
    <row r="327" spans="1:29" ht="27" customHeight="1" thickBot="1">
      <c r="B327" s="9"/>
      <c r="C327" s="15"/>
      <c r="D327" s="40"/>
      <c r="E327" s="41"/>
      <c r="H327" s="40"/>
      <c r="I327" s="16"/>
      <c r="J327" s="25"/>
      <c r="K327" s="446"/>
      <c r="L327" s="447"/>
      <c r="M327" s="447"/>
      <c r="N327" s="447"/>
      <c r="O327" s="448"/>
      <c r="P327" s="297"/>
      <c r="Q327" s="450"/>
      <c r="R327" s="29"/>
      <c r="Y327" s="3"/>
      <c r="AA327" s="4"/>
      <c r="AB327" s="4"/>
      <c r="AC327" s="4"/>
    </row>
    <row r="328" spans="1:29" s="45" customFormat="1" ht="12" customHeight="1" thickBot="1">
      <c r="A328" s="325"/>
      <c r="B328" s="48"/>
      <c r="C328" s="39"/>
      <c r="D328" s="40"/>
      <c r="E328" s="41"/>
      <c r="F328" s="42"/>
      <c r="G328" s="42"/>
      <c r="H328" s="49" t="b">
        <f>Q328</f>
        <v>1</v>
      </c>
      <c r="I328" s="51">
        <f>IF(H328,1,0)</f>
        <v>1</v>
      </c>
      <c r="J328" s="20"/>
      <c r="K328" s="20"/>
      <c r="L328" s="21"/>
      <c r="P328" s="21"/>
      <c r="Q328" s="21" t="b">
        <f>NOT(OR(Q326="",Q326="Введите здесь значение"))</f>
        <v>1</v>
      </c>
      <c r="R328" s="43"/>
      <c r="S328" s="43"/>
      <c r="T328" s="43"/>
      <c r="U328" s="43"/>
      <c r="V328" s="43"/>
      <c r="W328" s="44"/>
      <c r="X328" s="43"/>
    </row>
    <row r="329" spans="1:29" ht="27" customHeight="1">
      <c r="A329" s="325" t="s">
        <v>426</v>
      </c>
      <c r="B329" s="9"/>
      <c r="C329" s="15"/>
      <c r="D329" s="40"/>
      <c r="E329" s="41"/>
      <c r="H329" s="40"/>
      <c r="I329" s="50"/>
      <c r="J329" s="38"/>
      <c r="K329" s="443" t="s">
        <v>427</v>
      </c>
      <c r="L329" s="444"/>
      <c r="M329" s="444"/>
      <c r="N329" s="444"/>
      <c r="O329" s="445"/>
      <c r="P329" s="298"/>
      <c r="Q329" s="449">
        <v>7</v>
      </c>
      <c r="R329" s="29"/>
      <c r="Y329" s="3"/>
      <c r="AA329" s="4"/>
      <c r="AB329" s="4"/>
      <c r="AC329" s="4"/>
    </row>
    <row r="330" spans="1:29" ht="27" customHeight="1" thickBot="1">
      <c r="B330" s="9"/>
      <c r="C330" s="15"/>
      <c r="D330" s="40"/>
      <c r="E330" s="41"/>
      <c r="I330" s="22"/>
      <c r="J330" s="25"/>
      <c r="K330" s="446"/>
      <c r="L330" s="447"/>
      <c r="M330" s="447"/>
      <c r="N330" s="447"/>
      <c r="O330" s="448"/>
      <c r="P330" s="297"/>
      <c r="Q330" s="450"/>
      <c r="R330" s="29"/>
      <c r="Y330" s="3"/>
      <c r="AA330" s="4"/>
      <c r="AB330" s="4"/>
      <c r="AC330" s="4"/>
    </row>
    <row r="331" spans="1:29" s="45" customFormat="1" ht="12" customHeight="1">
      <c r="A331" s="325"/>
      <c r="B331" s="48"/>
      <c r="C331" s="39"/>
      <c r="D331" s="40"/>
      <c r="E331" s="41"/>
      <c r="F331" s="42"/>
      <c r="G331" s="42"/>
      <c r="H331" s="308" t="b">
        <f>Q331</f>
        <v>1</v>
      </c>
      <c r="I331" s="309">
        <f>IF(H331,1,0)</f>
        <v>1</v>
      </c>
      <c r="J331" s="20"/>
      <c r="K331" s="20"/>
      <c r="L331" s="21"/>
      <c r="P331" s="21"/>
      <c r="Q331" s="21" t="b">
        <f>NOT(OR(Q329="",Q329="Введите здесь значение"))</f>
        <v>1</v>
      </c>
      <c r="R331" s="43"/>
      <c r="S331" s="43"/>
      <c r="T331" s="43"/>
      <c r="U331" s="43"/>
      <c r="V331" s="43"/>
      <c r="W331" s="44"/>
      <c r="X331" s="43"/>
    </row>
    <row r="332" spans="1:29" ht="17.25" customHeight="1">
      <c r="A332" s="325" t="s">
        <v>428</v>
      </c>
      <c r="B332" s="9"/>
      <c r="C332" s="15"/>
      <c r="D332" s="40"/>
      <c r="E332" s="53"/>
      <c r="F332" s="38"/>
      <c r="G332" s="36"/>
      <c r="H332" s="451" t="s">
        <v>429</v>
      </c>
      <c r="I332" s="486"/>
      <c r="J332" s="486"/>
      <c r="K332" s="486"/>
      <c r="L332" s="486"/>
      <c r="M332" s="486"/>
      <c r="N332" s="486"/>
      <c r="O332" s="486"/>
      <c r="P332" s="486"/>
      <c r="Q332" s="486"/>
      <c r="R332" s="452"/>
      <c r="S332" s="4"/>
      <c r="T332" s="4"/>
      <c r="U332" s="4"/>
      <c r="V332" s="4"/>
      <c r="W332" s="4"/>
      <c r="X332" s="4"/>
      <c r="Y332" s="4"/>
      <c r="Z332" s="4"/>
      <c r="AA332" s="4"/>
      <c r="AB332" s="4"/>
      <c r="AC332" s="4"/>
    </row>
    <row r="333" spans="1:29" ht="17.25" customHeight="1">
      <c r="B333" s="9"/>
      <c r="C333" s="15"/>
      <c r="D333" s="40"/>
      <c r="E333" s="107"/>
      <c r="F333" s="25"/>
      <c r="G333" s="37"/>
      <c r="H333" s="453"/>
      <c r="I333" s="487"/>
      <c r="J333" s="487"/>
      <c r="K333" s="487"/>
      <c r="L333" s="487"/>
      <c r="M333" s="487"/>
      <c r="N333" s="487"/>
      <c r="O333" s="487"/>
      <c r="P333" s="487"/>
      <c r="Q333" s="487"/>
      <c r="R333" s="454"/>
      <c r="S333" s="4"/>
      <c r="T333" s="4"/>
      <c r="U333" s="4"/>
      <c r="V333" s="4"/>
      <c r="W333" s="4"/>
      <c r="X333" s="4"/>
      <c r="Y333" s="4"/>
      <c r="Z333" s="4"/>
      <c r="AA333" s="4"/>
      <c r="AB333" s="4"/>
      <c r="AC333" s="4"/>
    </row>
    <row r="334" spans="1:29" s="45" customFormat="1" ht="11.25" customHeight="1" thickBot="1">
      <c r="A334" s="325"/>
      <c r="B334" s="48"/>
      <c r="C334" s="39"/>
      <c r="D334" s="40"/>
      <c r="E334" s="41"/>
      <c r="F334" s="42"/>
      <c r="G334" s="35"/>
      <c r="H334" s="55"/>
      <c r="I334" s="60"/>
      <c r="J334" s="43"/>
      <c r="K334" s="43"/>
      <c r="L334" s="43"/>
      <c r="M334" s="43"/>
      <c r="N334" s="43"/>
      <c r="O334" s="44"/>
      <c r="P334" s="43"/>
    </row>
    <row r="335" spans="1:29" ht="46.5" customHeight="1">
      <c r="A335" s="325" t="s">
        <v>430</v>
      </c>
      <c r="B335" s="9"/>
      <c r="C335" s="15"/>
      <c r="D335" s="13"/>
      <c r="E335" s="14"/>
      <c r="H335" s="40"/>
      <c r="I335" s="50"/>
      <c r="J335" s="38"/>
      <c r="K335" s="465" t="s">
        <v>431</v>
      </c>
      <c r="L335" s="466"/>
      <c r="M335" s="298"/>
      <c r="N335" s="455">
        <f>IF(NOT(AND(Справочник!H$101,Q337)),"Этот показатель вычисляется по введенному значению в ячейке справа",IF(OR(Q335&gt;Справочник!G$101,Справочник!G$101=0),0,ROUND(Q335/Справочник!G$101+0.00045,3)))</f>
        <v>0.45600000000000002</v>
      </c>
      <c r="O335" s="456"/>
      <c r="P335" s="33"/>
      <c r="Q335" s="459">
        <v>93</v>
      </c>
      <c r="R335" s="461" t="s">
        <v>432</v>
      </c>
      <c r="S335" s="462"/>
      <c r="Y335" s="3"/>
      <c r="AA335" s="4"/>
      <c r="AB335" s="4"/>
      <c r="AC335" s="4"/>
    </row>
    <row r="336" spans="1:29" ht="46.5" customHeight="1" thickBot="1">
      <c r="B336" s="9"/>
      <c r="C336" s="15"/>
      <c r="D336" s="13"/>
      <c r="E336" s="14"/>
      <c r="H336" s="40"/>
      <c r="I336" s="16"/>
      <c r="J336" s="25"/>
      <c r="K336" s="467"/>
      <c r="L336" s="468"/>
      <c r="M336" s="297"/>
      <c r="N336" s="457"/>
      <c r="O336" s="458"/>
      <c r="P336" s="34"/>
      <c r="Q336" s="460"/>
      <c r="R336" s="463"/>
      <c r="S336" s="464"/>
      <c r="Y336" s="3"/>
      <c r="AA336" s="4"/>
      <c r="AB336" s="4"/>
      <c r="AC336" s="4"/>
    </row>
    <row r="337" spans="1:29" s="45" customFormat="1" ht="11.25" customHeight="1" thickBot="1">
      <c r="A337" s="325"/>
      <c r="B337" s="48"/>
      <c r="C337" s="39"/>
      <c r="D337" s="40"/>
      <c r="E337" s="41"/>
      <c r="F337" s="42"/>
      <c r="G337" s="42"/>
      <c r="H337" s="49" t="b">
        <f>N337</f>
        <v>1</v>
      </c>
      <c r="I337" s="51">
        <f>IF(H337,1,0)</f>
        <v>1</v>
      </c>
      <c r="J337" s="20"/>
      <c r="K337" s="43"/>
      <c r="L337" s="43"/>
      <c r="M337" s="43"/>
      <c r="N337" s="20" t="b">
        <f>Q337</f>
        <v>1</v>
      </c>
      <c r="O337" s="21"/>
      <c r="P337" s="21"/>
      <c r="Q337" s="21" t="b">
        <f>NOT(OR(Q335="",Q335="Введите здесь значение"))</f>
        <v>1</v>
      </c>
      <c r="R337" s="21"/>
      <c r="S337" s="21"/>
      <c r="T337" s="21"/>
      <c r="U337" s="21"/>
      <c r="V337" s="43"/>
      <c r="W337" s="43"/>
      <c r="X337" s="43"/>
      <c r="Y337" s="43"/>
      <c r="Z337" s="43"/>
      <c r="AA337" s="43"/>
      <c r="AB337" s="44"/>
      <c r="AC337" s="43"/>
    </row>
    <row r="338" spans="1:29" ht="60.75" customHeight="1">
      <c r="A338" s="325" t="s">
        <v>433</v>
      </c>
      <c r="B338" s="9"/>
      <c r="C338" s="15"/>
      <c r="D338" s="13"/>
      <c r="E338" s="14"/>
      <c r="H338" s="40"/>
      <c r="I338" s="50"/>
      <c r="J338" s="38"/>
      <c r="K338" s="465" t="s">
        <v>434</v>
      </c>
      <c r="L338" s="466"/>
      <c r="M338" s="298"/>
      <c r="N338" s="455">
        <f>IF(NOT(AND(Справочник!H$12,Q340)),"Этот показатель вычисляется по введенному значению в ячейке справа",IF(Q338&gt;Справочник!G$12,0,ROUND(Q338/Справочник!G$12+0.00045,3)))</f>
        <v>0.22800000000000001</v>
      </c>
      <c r="O338" s="456"/>
      <c r="P338" s="33"/>
      <c r="Q338" s="459">
        <v>5</v>
      </c>
      <c r="R338" s="461" t="s">
        <v>435</v>
      </c>
      <c r="S338" s="462"/>
      <c r="Y338" s="3"/>
      <c r="AA338" s="4"/>
      <c r="AB338" s="4"/>
      <c r="AC338" s="4"/>
    </row>
    <row r="339" spans="1:29" ht="60.75" customHeight="1" thickBot="1">
      <c r="B339" s="9"/>
      <c r="C339" s="15"/>
      <c r="D339" s="13"/>
      <c r="E339" s="14"/>
      <c r="H339" s="40"/>
      <c r="I339" s="16"/>
      <c r="J339" s="25"/>
      <c r="K339" s="467"/>
      <c r="L339" s="468"/>
      <c r="M339" s="297"/>
      <c r="N339" s="457"/>
      <c r="O339" s="458"/>
      <c r="P339" s="34"/>
      <c r="Q339" s="460"/>
      <c r="R339" s="463"/>
      <c r="S339" s="464"/>
      <c r="Y339" s="3"/>
      <c r="AA339" s="4"/>
      <c r="AB339" s="4"/>
      <c r="AC339" s="4"/>
    </row>
    <row r="340" spans="1:29" s="45" customFormat="1" ht="11.25" customHeight="1" thickBot="1">
      <c r="A340" s="325"/>
      <c r="B340" s="48"/>
      <c r="C340" s="39"/>
      <c r="D340" s="40"/>
      <c r="E340" s="41"/>
      <c r="F340" s="42"/>
      <c r="G340" s="42"/>
      <c r="H340" s="49" t="b">
        <f>N340</f>
        <v>1</v>
      </c>
      <c r="I340" s="51">
        <f>IF(H340,1,0)</f>
        <v>1</v>
      </c>
      <c r="J340" s="20"/>
      <c r="K340" s="43"/>
      <c r="L340" s="43"/>
      <c r="M340" s="43"/>
      <c r="N340" s="20" t="b">
        <f>Q340</f>
        <v>1</v>
      </c>
      <c r="O340" s="21"/>
      <c r="P340" s="21"/>
      <c r="Q340" s="21" t="b">
        <f>NOT(OR(Q338="",Q338="Введите здесь значение"))</f>
        <v>1</v>
      </c>
      <c r="R340" s="21"/>
      <c r="S340" s="21"/>
      <c r="T340" s="21"/>
      <c r="U340" s="21"/>
      <c r="V340" s="43"/>
      <c r="W340" s="43"/>
      <c r="X340" s="43"/>
      <c r="Y340" s="43"/>
      <c r="Z340" s="43"/>
      <c r="AA340" s="43"/>
      <c r="AB340" s="44"/>
      <c r="AC340" s="43"/>
    </row>
    <row r="341" spans="1:29" ht="27" customHeight="1">
      <c r="A341" s="325" t="s">
        <v>436</v>
      </c>
      <c r="B341" s="9"/>
      <c r="C341" s="15"/>
      <c r="D341" s="40"/>
      <c r="E341" s="41"/>
      <c r="H341" s="40"/>
      <c r="I341" s="50"/>
      <c r="J341" s="38"/>
      <c r="K341" s="443" t="s">
        <v>437</v>
      </c>
      <c r="L341" s="444"/>
      <c r="M341" s="444"/>
      <c r="N341" s="444"/>
      <c r="O341" s="445"/>
      <c r="P341" s="298"/>
      <c r="Q341" s="449">
        <v>1</v>
      </c>
      <c r="R341" s="29"/>
      <c r="Y341" s="3"/>
      <c r="AA341" s="4"/>
      <c r="AB341" s="4"/>
      <c r="AC341" s="4"/>
    </row>
    <row r="342" spans="1:29" ht="27" customHeight="1" thickBot="1">
      <c r="B342" s="9"/>
      <c r="C342" s="15"/>
      <c r="D342" s="40"/>
      <c r="E342" s="41"/>
      <c r="I342" s="22"/>
      <c r="J342" s="25"/>
      <c r="K342" s="446"/>
      <c r="L342" s="447"/>
      <c r="M342" s="447"/>
      <c r="N342" s="447"/>
      <c r="O342" s="448"/>
      <c r="P342" s="297"/>
      <c r="Q342" s="450"/>
      <c r="R342" s="29"/>
      <c r="Y342" s="3"/>
      <c r="AA342" s="4"/>
      <c r="AB342" s="4"/>
      <c r="AC342" s="4"/>
    </row>
    <row r="343" spans="1:29" s="45" customFormat="1" ht="12" customHeight="1">
      <c r="A343" s="325"/>
      <c r="B343" s="48"/>
      <c r="C343" s="39"/>
      <c r="D343" s="40"/>
      <c r="E343" s="41"/>
      <c r="F343" s="42"/>
      <c r="G343" s="42"/>
      <c r="H343" s="308" t="b">
        <f>Q343</f>
        <v>1</v>
      </c>
      <c r="I343" s="309">
        <f>IF(H343,1,0)</f>
        <v>1</v>
      </c>
      <c r="J343" s="20"/>
      <c r="K343" s="20"/>
      <c r="L343" s="21"/>
      <c r="P343" s="21"/>
      <c r="Q343" s="21" t="b">
        <f>NOT(OR(Q341="",Q341="Введите здесь значение"))</f>
        <v>1</v>
      </c>
      <c r="R343" s="43"/>
      <c r="S343" s="43"/>
      <c r="T343" s="43"/>
      <c r="U343" s="43"/>
      <c r="V343" s="43"/>
      <c r="W343" s="44"/>
      <c r="X343" s="43"/>
    </row>
    <row r="344" spans="1:29" ht="34.5" customHeight="1">
      <c r="B344" s="9"/>
      <c r="C344" s="15"/>
      <c r="D344" s="502" t="s">
        <v>438</v>
      </c>
      <c r="E344" s="503"/>
      <c r="F344" s="503"/>
      <c r="G344" s="503"/>
      <c r="H344" s="503"/>
      <c r="I344" s="503"/>
      <c r="J344" s="503"/>
      <c r="K344" s="503"/>
      <c r="L344" s="503"/>
      <c r="M344" s="503"/>
      <c r="N344" s="503"/>
      <c r="O344" s="503"/>
      <c r="P344" s="503"/>
      <c r="Q344" s="503"/>
      <c r="R344" s="504"/>
      <c r="S344" s="29"/>
      <c r="T344" s="29"/>
      <c r="U344" s="29"/>
      <c r="AA344" s="3"/>
      <c r="AB344" s="2"/>
      <c r="AC344" s="4"/>
    </row>
    <row r="345" spans="1:29" ht="34.5" customHeight="1">
      <c r="B345" s="9"/>
      <c r="C345" s="15"/>
      <c r="D345" s="40"/>
      <c r="E345" s="106"/>
      <c r="F345" s="499" t="s">
        <v>11</v>
      </c>
      <c r="G345" s="500"/>
      <c r="H345" s="500"/>
      <c r="I345" s="500"/>
      <c r="J345" s="500"/>
      <c r="K345" s="500"/>
      <c r="L345" s="500"/>
      <c r="M345" s="500"/>
      <c r="N345" s="500"/>
      <c r="O345" s="500"/>
      <c r="P345" s="500"/>
      <c r="Q345" s="500"/>
      <c r="R345" s="501"/>
      <c r="S345" s="29"/>
      <c r="T345" s="29"/>
      <c r="U345" s="29"/>
      <c r="AA345" s="3"/>
      <c r="AB345" s="2"/>
      <c r="AC345" s="4"/>
    </row>
    <row r="346" spans="1:29" ht="11.25" customHeight="1">
      <c r="B346" s="9"/>
      <c r="C346" s="15"/>
      <c r="D346" s="40"/>
      <c r="E346" s="41"/>
      <c r="H346" s="20"/>
      <c r="I346" s="28"/>
      <c r="J346" s="17"/>
      <c r="N346" s="29"/>
      <c r="O346" s="29"/>
      <c r="P346" s="29"/>
      <c r="Q346" s="29"/>
      <c r="R346" s="29"/>
      <c r="S346" s="29"/>
      <c r="T346" s="29"/>
      <c r="U346" s="29"/>
      <c r="AA346" s="3"/>
      <c r="AB346" s="2"/>
      <c r="AC346" s="4"/>
    </row>
    <row r="347" spans="1:29" ht="17.25" customHeight="1">
      <c r="A347" s="325" t="s">
        <v>439</v>
      </c>
      <c r="B347" s="9"/>
      <c r="C347" s="15"/>
      <c r="D347" s="40"/>
      <c r="E347" s="53"/>
      <c r="F347" s="38"/>
      <c r="G347" s="36"/>
      <c r="H347" s="451" t="s">
        <v>440</v>
      </c>
      <c r="I347" s="486"/>
      <c r="J347" s="486"/>
      <c r="K347" s="486"/>
      <c r="L347" s="486"/>
      <c r="M347" s="486"/>
      <c r="N347" s="486"/>
      <c r="O347" s="486"/>
      <c r="P347" s="486"/>
      <c r="Q347" s="486"/>
      <c r="R347" s="452"/>
      <c r="S347" s="4"/>
      <c r="T347" s="4"/>
      <c r="U347" s="4"/>
      <c r="V347" s="4"/>
      <c r="W347" s="4"/>
      <c r="X347" s="4"/>
      <c r="Y347" s="4"/>
      <c r="Z347" s="4"/>
      <c r="AA347" s="4"/>
      <c r="AB347" s="4"/>
      <c r="AC347" s="4"/>
    </row>
    <row r="348" spans="1:29" ht="17.25" customHeight="1">
      <c r="B348" s="9"/>
      <c r="C348" s="15"/>
      <c r="D348" s="40"/>
      <c r="E348" s="107"/>
      <c r="F348" s="25"/>
      <c r="G348" s="37"/>
      <c r="H348" s="453"/>
      <c r="I348" s="487"/>
      <c r="J348" s="487"/>
      <c r="K348" s="487"/>
      <c r="L348" s="487"/>
      <c r="M348" s="487"/>
      <c r="N348" s="487"/>
      <c r="O348" s="487"/>
      <c r="P348" s="487"/>
      <c r="Q348" s="487"/>
      <c r="R348" s="454"/>
      <c r="S348" s="4"/>
      <c r="T348" s="4"/>
      <c r="U348" s="4"/>
      <c r="V348" s="4"/>
      <c r="W348" s="4"/>
      <c r="X348" s="4"/>
      <c r="Y348" s="4"/>
      <c r="Z348" s="4"/>
      <c r="AA348" s="4"/>
      <c r="AB348" s="4"/>
      <c r="AC348" s="4"/>
    </row>
    <row r="349" spans="1:29" s="45" customFormat="1" ht="11.25" customHeight="1" thickBot="1">
      <c r="A349" s="325"/>
      <c r="B349" s="48"/>
      <c r="C349" s="39"/>
      <c r="D349" s="40"/>
      <c r="E349" s="41"/>
      <c r="F349" s="42"/>
      <c r="G349" s="35"/>
      <c r="H349" s="55"/>
      <c r="I349" s="60"/>
      <c r="J349" s="43"/>
      <c r="K349" s="43"/>
      <c r="L349" s="43"/>
      <c r="M349" s="43"/>
      <c r="N349" s="44"/>
      <c r="O349" s="43"/>
    </row>
    <row r="350" spans="1:29" ht="48" customHeight="1">
      <c r="A350" s="325" t="s">
        <v>441</v>
      </c>
      <c r="B350" s="9"/>
      <c r="C350" s="15"/>
      <c r="D350" s="13"/>
      <c r="E350" s="14"/>
      <c r="H350" s="40"/>
      <c r="I350" s="50"/>
      <c r="J350" s="38"/>
      <c r="K350" s="451" t="s">
        <v>442</v>
      </c>
      <c r="L350" s="452"/>
      <c r="M350" s="298"/>
      <c r="N350" s="455">
        <f>IF(NOT(AND(Справочник!C$58&lt;&gt;0,Q352)),"Этот показатель вычисляется по введенному значению в ячейке справа",IF(Q350&gt;Справочник!C$58,0,ROUND(Q350/Справочник!C$58+0.00045,3)))</f>
        <v>0.55100000000000005</v>
      </c>
      <c r="O350" s="456"/>
      <c r="P350" s="33"/>
      <c r="Q350" s="459">
        <v>92</v>
      </c>
      <c r="R350" s="461" t="s">
        <v>443</v>
      </c>
      <c r="S350" s="462"/>
      <c r="Y350" s="3"/>
      <c r="AA350" s="4"/>
      <c r="AB350" s="4"/>
      <c r="AC350" s="4"/>
    </row>
    <row r="351" spans="1:29" ht="48" customHeight="1" thickBot="1">
      <c r="B351" s="9"/>
      <c r="C351" s="15"/>
      <c r="D351" s="13"/>
      <c r="E351" s="14"/>
      <c r="H351" s="40"/>
      <c r="I351" s="16"/>
      <c r="J351" s="25"/>
      <c r="K351" s="453"/>
      <c r="L351" s="454"/>
      <c r="M351" s="297"/>
      <c r="N351" s="457"/>
      <c r="O351" s="458"/>
      <c r="P351" s="34"/>
      <c r="Q351" s="460"/>
      <c r="R351" s="463"/>
      <c r="S351" s="464"/>
      <c r="Y351" s="3"/>
      <c r="AA351" s="4"/>
      <c r="AB351" s="4"/>
      <c r="AC351" s="4"/>
    </row>
    <row r="352" spans="1:29" s="45" customFormat="1" ht="11.25" customHeight="1" thickBot="1">
      <c r="A352" s="325"/>
      <c r="B352" s="48"/>
      <c r="C352" s="39"/>
      <c r="D352" s="40"/>
      <c r="E352" s="41"/>
      <c r="F352" s="42"/>
      <c r="G352" s="42"/>
      <c r="H352" s="49" t="b">
        <f>N352</f>
        <v>1</v>
      </c>
      <c r="I352" s="51">
        <f>IF(H352,1,0)</f>
        <v>1</v>
      </c>
      <c r="J352" s="20"/>
      <c r="K352" s="43"/>
      <c r="L352" s="43"/>
      <c r="M352" s="43"/>
      <c r="N352" s="20" t="b">
        <f>Q352</f>
        <v>1</v>
      </c>
      <c r="O352" s="21"/>
      <c r="P352" s="21"/>
      <c r="Q352" s="21" t="b">
        <f>NOT(OR(Q350="",Q350="Введите здесь значение"))</f>
        <v>1</v>
      </c>
      <c r="R352" s="21"/>
      <c r="S352" s="21"/>
      <c r="T352" s="21"/>
      <c r="U352" s="21"/>
      <c r="V352" s="43"/>
      <c r="W352" s="43"/>
      <c r="X352" s="43"/>
      <c r="Y352" s="43"/>
      <c r="Z352" s="43"/>
      <c r="AA352" s="43"/>
      <c r="AB352" s="44"/>
      <c r="AC352" s="43"/>
    </row>
    <row r="353" spans="1:29" ht="48" customHeight="1">
      <c r="A353" s="325" t="s">
        <v>444</v>
      </c>
      <c r="B353" s="9"/>
      <c r="C353" s="15"/>
      <c r="D353" s="13"/>
      <c r="E353" s="14"/>
      <c r="H353" s="40"/>
      <c r="I353" s="50"/>
      <c r="J353" s="38"/>
      <c r="K353" s="451" t="s">
        <v>445</v>
      </c>
      <c r="L353" s="452"/>
      <c r="M353" s="298"/>
      <c r="N353" s="455">
        <f>IF(NOT(AND(Справочник!H$57,Q355)),"Этот показатель вычисляется по введенному значению в ячейке справа",IF(Q353&gt;Справочник!G$57,0,ROUND(Q353/Справочник!G$57+0.00045,3)))</f>
        <v>0</v>
      </c>
      <c r="O353" s="456"/>
      <c r="P353" s="33"/>
      <c r="Q353" s="459">
        <v>0</v>
      </c>
      <c r="R353" s="461" t="s">
        <v>446</v>
      </c>
      <c r="S353" s="462"/>
      <c r="Y353" s="3"/>
      <c r="AA353" s="4"/>
      <c r="AB353" s="4"/>
      <c r="AC353" s="4"/>
    </row>
    <row r="354" spans="1:29" ht="48" customHeight="1" thickBot="1">
      <c r="B354" s="9"/>
      <c r="C354" s="15"/>
      <c r="D354" s="13"/>
      <c r="E354" s="14"/>
      <c r="I354" s="22"/>
      <c r="J354" s="25"/>
      <c r="K354" s="453"/>
      <c r="L354" s="454"/>
      <c r="M354" s="297"/>
      <c r="N354" s="457"/>
      <c r="O354" s="458"/>
      <c r="P354" s="34"/>
      <c r="Q354" s="460"/>
      <c r="R354" s="463"/>
      <c r="S354" s="464"/>
      <c r="Y354" s="3"/>
      <c r="AA354" s="4"/>
      <c r="AB354" s="4"/>
      <c r="AC354" s="4"/>
    </row>
    <row r="355" spans="1:29" s="45" customFormat="1" ht="11.25" customHeight="1">
      <c r="A355" s="325"/>
      <c r="B355" s="48"/>
      <c r="C355" s="39"/>
      <c r="D355" s="40"/>
      <c r="E355" s="41"/>
      <c r="F355" s="42"/>
      <c r="G355" s="42"/>
      <c r="H355" s="308" t="b">
        <f>N355</f>
        <v>1</v>
      </c>
      <c r="I355" s="309">
        <f>IF(H355,1,0)</f>
        <v>1</v>
      </c>
      <c r="J355" s="20"/>
      <c r="K355" s="43"/>
      <c r="L355" s="43"/>
      <c r="M355" s="43"/>
      <c r="N355" s="20" t="b">
        <f>Q355</f>
        <v>1</v>
      </c>
      <c r="O355" s="21"/>
      <c r="P355" s="21"/>
      <c r="Q355" s="21" t="b">
        <f>NOT(OR(Q353="",Q353="Введите здесь значение"))</f>
        <v>1</v>
      </c>
      <c r="R355" s="21"/>
      <c r="S355" s="21"/>
      <c r="T355" s="21"/>
      <c r="U355" s="21"/>
      <c r="V355" s="43"/>
      <c r="W355" s="43"/>
      <c r="X355" s="43"/>
      <c r="Y355" s="43"/>
      <c r="Z355" s="43"/>
      <c r="AA355" s="43"/>
      <c r="AB355" s="44"/>
      <c r="AC355" s="43"/>
    </row>
    <row r="356" spans="1:29" ht="17.25" customHeight="1">
      <c r="A356" s="325" t="s">
        <v>447</v>
      </c>
      <c r="B356" s="9"/>
      <c r="C356" s="15"/>
      <c r="D356" s="40"/>
      <c r="E356" s="53"/>
      <c r="F356" s="38"/>
      <c r="G356" s="36"/>
      <c r="H356" s="451" t="s">
        <v>448</v>
      </c>
      <c r="I356" s="486"/>
      <c r="J356" s="486"/>
      <c r="K356" s="486"/>
      <c r="L356" s="486"/>
      <c r="M356" s="486"/>
      <c r="N356" s="486"/>
      <c r="O356" s="486"/>
      <c r="P356" s="486"/>
      <c r="Q356" s="486"/>
      <c r="R356" s="452"/>
      <c r="S356" s="4"/>
      <c r="T356" s="4"/>
      <c r="U356" s="4"/>
      <c r="V356" s="4"/>
      <c r="W356" s="4"/>
      <c r="X356" s="4"/>
      <c r="Y356" s="4"/>
      <c r="Z356" s="4"/>
      <c r="AA356" s="4"/>
      <c r="AB356" s="4"/>
      <c r="AC356" s="4"/>
    </row>
    <row r="357" spans="1:29" ht="17.25" customHeight="1">
      <c r="B357" s="9"/>
      <c r="C357" s="15"/>
      <c r="D357" s="40"/>
      <c r="E357" s="107"/>
      <c r="F357" s="25"/>
      <c r="G357" s="37"/>
      <c r="H357" s="453"/>
      <c r="I357" s="487"/>
      <c r="J357" s="487"/>
      <c r="K357" s="487"/>
      <c r="L357" s="487"/>
      <c r="M357" s="487"/>
      <c r="N357" s="487"/>
      <c r="O357" s="487"/>
      <c r="P357" s="487"/>
      <c r="Q357" s="487"/>
      <c r="R357" s="454"/>
      <c r="S357" s="4"/>
      <c r="T357" s="4"/>
      <c r="U357" s="4"/>
      <c r="V357" s="4"/>
      <c r="W357" s="4"/>
      <c r="X357" s="4"/>
      <c r="Y357" s="4"/>
      <c r="Z357" s="4"/>
      <c r="AA357" s="4"/>
      <c r="AB357" s="4"/>
      <c r="AC357" s="4"/>
    </row>
    <row r="358" spans="1:29" s="45" customFormat="1" ht="11.25" customHeight="1" thickBot="1">
      <c r="A358" s="325"/>
      <c r="B358" s="48"/>
      <c r="C358" s="39"/>
      <c r="D358" s="40"/>
      <c r="E358" s="41"/>
      <c r="F358" s="42"/>
      <c r="G358" s="35"/>
      <c r="H358" s="55"/>
      <c r="I358" s="60"/>
      <c r="J358" s="43"/>
      <c r="K358" s="43"/>
      <c r="L358" s="43"/>
      <c r="M358" s="43"/>
      <c r="N358" s="44"/>
      <c r="O358" s="43"/>
    </row>
    <row r="359" spans="1:29" ht="42" customHeight="1">
      <c r="A359" s="325" t="s">
        <v>449</v>
      </c>
      <c r="B359" s="9"/>
      <c r="C359" s="15"/>
      <c r="D359" s="40"/>
      <c r="E359" s="41"/>
      <c r="H359" s="40"/>
      <c r="I359" s="50"/>
      <c r="J359" s="38"/>
      <c r="K359" s="451" t="s">
        <v>450</v>
      </c>
      <c r="L359" s="452"/>
      <c r="M359" s="298"/>
      <c r="N359" s="455">
        <f>IF(NOT(AND(Справочник!C$58&lt;&gt;0,Q361)),"Этот показатель вычисляется по введенному значению в ячейке справа",IF(Q359&gt;Справочник!C$58,0,ROUND(Q359/Справочник!C$58+0.00045,3)))</f>
        <v>0</v>
      </c>
      <c r="O359" s="456"/>
      <c r="P359" s="33"/>
      <c r="Q359" s="459">
        <v>0</v>
      </c>
      <c r="R359" s="461" t="s">
        <v>451</v>
      </c>
      <c r="S359" s="462"/>
      <c r="Y359" s="3"/>
      <c r="AA359" s="4"/>
      <c r="AB359" s="4"/>
      <c r="AC359" s="4"/>
    </row>
    <row r="360" spans="1:29" ht="42" customHeight="1" thickBot="1">
      <c r="B360" s="9"/>
      <c r="C360" s="15"/>
      <c r="D360" s="40"/>
      <c r="E360" s="41"/>
      <c r="H360" s="40"/>
      <c r="I360" s="16"/>
      <c r="J360" s="25"/>
      <c r="K360" s="453"/>
      <c r="L360" s="454"/>
      <c r="M360" s="297"/>
      <c r="N360" s="457"/>
      <c r="O360" s="458"/>
      <c r="P360" s="34"/>
      <c r="Q360" s="460"/>
      <c r="R360" s="463"/>
      <c r="S360" s="464"/>
      <c r="Y360" s="3"/>
      <c r="AA360" s="4"/>
      <c r="AB360" s="4"/>
      <c r="AC360" s="4"/>
    </row>
    <row r="361" spans="1:29" s="45" customFormat="1" ht="11.25" customHeight="1" thickBot="1">
      <c r="A361" s="325"/>
      <c r="B361" s="48"/>
      <c r="C361" s="39"/>
      <c r="D361" s="40"/>
      <c r="E361" s="41"/>
      <c r="F361" s="42"/>
      <c r="G361" s="42"/>
      <c r="H361" s="49" t="b">
        <f>Q361</f>
        <v>1</v>
      </c>
      <c r="I361" s="51">
        <f>IF(H361,1,0)</f>
        <v>1</v>
      </c>
      <c r="J361" s="20"/>
      <c r="K361" s="56"/>
      <c r="L361" s="56"/>
      <c r="M361" s="43"/>
      <c r="N361" s="20" t="b">
        <f>Q361</f>
        <v>1</v>
      </c>
      <c r="O361" s="21"/>
      <c r="P361" s="21"/>
      <c r="Q361" s="21" t="b">
        <f>NOT(OR(Q359="",Q359="Введите здесь значение"))</f>
        <v>1</v>
      </c>
      <c r="R361" s="21"/>
      <c r="S361" s="21"/>
      <c r="T361" s="21"/>
      <c r="U361" s="21"/>
      <c r="V361" s="43"/>
      <c r="W361" s="43"/>
      <c r="X361" s="43"/>
      <c r="Y361" s="43"/>
      <c r="Z361" s="43"/>
      <c r="AA361" s="43"/>
      <c r="AB361" s="44"/>
      <c r="AC361" s="43"/>
    </row>
    <row r="362" spans="1:29" ht="42" customHeight="1">
      <c r="A362" s="325" t="s">
        <v>452</v>
      </c>
      <c r="B362" s="9"/>
      <c r="C362" s="15"/>
      <c r="D362" s="40"/>
      <c r="E362" s="41"/>
      <c r="H362" s="40"/>
      <c r="I362" s="50"/>
      <c r="J362" s="38"/>
      <c r="K362" s="465" t="s">
        <v>453</v>
      </c>
      <c r="L362" s="466"/>
      <c r="M362" s="298"/>
      <c r="N362" s="455">
        <f>IF(NOT(AND(Справочник!C$58&lt;&gt;0,Q364)),"Этот показатель вычисляется по введенному значению в ячейке справа",IF(Q362&gt;Справочник!C$58,0,ROUND(Q362/Справочник!C$58+0.00045,3)))</f>
        <v>0</v>
      </c>
      <c r="O362" s="456"/>
      <c r="P362" s="33"/>
      <c r="Q362" s="459">
        <v>0</v>
      </c>
      <c r="R362" s="461" t="s">
        <v>454</v>
      </c>
      <c r="S362" s="462"/>
      <c r="Y362" s="3"/>
      <c r="AA362" s="4"/>
      <c r="AB362" s="4"/>
      <c r="AC362" s="4"/>
    </row>
    <row r="363" spans="1:29" ht="42" customHeight="1" thickBot="1">
      <c r="B363" s="9"/>
      <c r="C363" s="15"/>
      <c r="D363" s="40"/>
      <c r="E363" s="41"/>
      <c r="H363" s="40"/>
      <c r="I363" s="16"/>
      <c r="J363" s="25"/>
      <c r="K363" s="467"/>
      <c r="L363" s="468"/>
      <c r="M363" s="297"/>
      <c r="N363" s="457"/>
      <c r="O363" s="458"/>
      <c r="P363" s="34"/>
      <c r="Q363" s="460"/>
      <c r="R363" s="463"/>
      <c r="S363" s="464"/>
      <c r="Y363" s="3"/>
      <c r="AA363" s="4"/>
      <c r="AB363" s="4"/>
      <c r="AC363" s="4"/>
    </row>
    <row r="364" spans="1:29" s="45" customFormat="1" ht="11.25" customHeight="1" thickBot="1">
      <c r="A364" s="325"/>
      <c r="B364" s="48"/>
      <c r="C364" s="39"/>
      <c r="D364" s="40"/>
      <c r="E364" s="41"/>
      <c r="F364" s="42"/>
      <c r="G364" s="42"/>
      <c r="H364" s="49" t="b">
        <f>Q364</f>
        <v>1</v>
      </c>
      <c r="I364" s="51">
        <f>IF(H364,1,0)</f>
        <v>1</v>
      </c>
      <c r="J364" s="20"/>
      <c r="K364" s="56"/>
      <c r="L364" s="56"/>
      <c r="M364" s="43"/>
      <c r="N364" s="20" t="b">
        <f>Q364</f>
        <v>1</v>
      </c>
      <c r="O364" s="21"/>
      <c r="P364" s="21"/>
      <c r="Q364" s="21" t="b">
        <f>NOT(OR(Q362="",Q362="Введите здесь значение"))</f>
        <v>1</v>
      </c>
      <c r="R364" s="21"/>
      <c r="S364" s="21"/>
      <c r="T364" s="21"/>
      <c r="U364" s="21"/>
      <c r="V364" s="43"/>
      <c r="W364" s="43"/>
      <c r="X364" s="43"/>
      <c r="Y364" s="43"/>
      <c r="Z364" s="43"/>
      <c r="AA364" s="43"/>
      <c r="AB364" s="44"/>
      <c r="AC364" s="43"/>
    </row>
    <row r="365" spans="1:29" ht="41.25" customHeight="1">
      <c r="A365" s="325" t="s">
        <v>455</v>
      </c>
      <c r="B365" s="9"/>
      <c r="C365" s="15"/>
      <c r="D365" s="40"/>
      <c r="E365" s="41"/>
      <c r="H365" s="40"/>
      <c r="I365" s="50"/>
      <c r="J365" s="38"/>
      <c r="K365" s="451" t="s">
        <v>456</v>
      </c>
      <c r="L365" s="452"/>
      <c r="M365" s="298"/>
      <c r="N365" s="455">
        <f>IF(NOT(AND(Справочник!C$58&lt;&gt;0,Q367)),"Этот показатель вычисляется по введенному значению в ячейке справа",IF(Q365&gt;Справочник!C$58,0,ROUND(Q365/Справочник!C$58+0.00045,3)))</f>
        <v>0.82099999999999995</v>
      </c>
      <c r="O365" s="456"/>
      <c r="P365" s="33"/>
      <c r="Q365" s="459">
        <v>137</v>
      </c>
      <c r="R365" s="461" t="s">
        <v>457</v>
      </c>
      <c r="S365" s="462"/>
      <c r="Y365" s="3"/>
      <c r="AA365" s="4"/>
      <c r="AB365" s="4"/>
      <c r="AC365" s="4"/>
    </row>
    <row r="366" spans="1:29" ht="41.25" customHeight="1" thickBot="1">
      <c r="B366" s="9"/>
      <c r="C366" s="15"/>
      <c r="D366" s="40"/>
      <c r="E366" s="41"/>
      <c r="H366" s="40"/>
      <c r="I366" s="16"/>
      <c r="J366" s="25"/>
      <c r="K366" s="453"/>
      <c r="L366" s="454"/>
      <c r="M366" s="297"/>
      <c r="N366" s="457"/>
      <c r="O366" s="458"/>
      <c r="P366" s="34"/>
      <c r="Q366" s="460"/>
      <c r="R366" s="463"/>
      <c r="S366" s="464"/>
      <c r="Y366" s="3"/>
      <c r="AA366" s="4"/>
      <c r="AB366" s="4"/>
      <c r="AC366" s="4"/>
    </row>
    <row r="367" spans="1:29" s="45" customFormat="1" ht="11.25" customHeight="1" thickBot="1">
      <c r="A367" s="325"/>
      <c r="B367" s="48"/>
      <c r="C367" s="39"/>
      <c r="D367" s="40"/>
      <c r="E367" s="41"/>
      <c r="F367" s="42"/>
      <c r="G367" s="42"/>
      <c r="H367" s="49" t="b">
        <f>Q367</f>
        <v>1</v>
      </c>
      <c r="I367" s="51">
        <f>IF(H367,1,0)</f>
        <v>1</v>
      </c>
      <c r="J367" s="20"/>
      <c r="K367" s="56"/>
      <c r="L367" s="56"/>
      <c r="M367" s="43"/>
      <c r="N367" s="20" t="b">
        <f>Q367</f>
        <v>1</v>
      </c>
      <c r="O367" s="21"/>
      <c r="P367" s="21"/>
      <c r="Q367" s="21" t="b">
        <f>NOT(OR(Q365="",Q365="Введите здесь значение"))</f>
        <v>1</v>
      </c>
      <c r="R367" s="21"/>
      <c r="S367" s="21"/>
      <c r="T367" s="21"/>
      <c r="U367" s="21"/>
      <c r="V367" s="43"/>
      <c r="W367" s="43"/>
      <c r="X367" s="43"/>
      <c r="Y367" s="43"/>
      <c r="Z367" s="43"/>
      <c r="AA367" s="43"/>
      <c r="AB367" s="44"/>
      <c r="AC367" s="43"/>
    </row>
    <row r="368" spans="1:29" ht="62.25" customHeight="1">
      <c r="A368" s="325" t="s">
        <v>458</v>
      </c>
      <c r="B368" s="9"/>
      <c r="C368" s="15"/>
      <c r="D368" s="40"/>
      <c r="E368" s="41"/>
      <c r="H368" s="40"/>
      <c r="I368" s="50"/>
      <c r="J368" s="38"/>
      <c r="K368" s="465" t="s">
        <v>459</v>
      </c>
      <c r="L368" s="466"/>
      <c r="M368" s="298"/>
      <c r="N368" s="455">
        <f>IF(NOT(AND(Справочник!C$58&lt;&gt;0,Q370)),"Этот показатель вычисляется по введенному значению в ячейке справа",IF(Q368&gt;Справочник!C$58,0,ROUND(Q368/Справочник!C$58+0.00045,3)))</f>
        <v>0.82099999999999995</v>
      </c>
      <c r="O368" s="456"/>
      <c r="P368" s="33"/>
      <c r="Q368" s="459">
        <v>137</v>
      </c>
      <c r="R368" s="461" t="s">
        <v>460</v>
      </c>
      <c r="S368" s="462"/>
      <c r="Y368" s="3"/>
      <c r="AA368" s="4"/>
      <c r="AB368" s="4"/>
      <c r="AC368" s="4"/>
    </row>
    <row r="369" spans="1:29" ht="62.25" customHeight="1" thickBot="1">
      <c r="B369" s="9"/>
      <c r="C369" s="15"/>
      <c r="D369" s="40"/>
      <c r="E369" s="41"/>
      <c r="H369" s="40"/>
      <c r="I369" s="16"/>
      <c r="J369" s="25"/>
      <c r="K369" s="467"/>
      <c r="L369" s="468"/>
      <c r="M369" s="297"/>
      <c r="N369" s="457"/>
      <c r="O369" s="458"/>
      <c r="P369" s="34"/>
      <c r="Q369" s="460"/>
      <c r="R369" s="463"/>
      <c r="S369" s="464"/>
      <c r="Y369" s="3"/>
      <c r="AA369" s="4"/>
      <c r="AB369" s="4"/>
      <c r="AC369" s="4"/>
    </row>
    <row r="370" spans="1:29" s="45" customFormat="1" ht="11.25" customHeight="1" thickBot="1">
      <c r="A370" s="325"/>
      <c r="B370" s="48"/>
      <c r="C370" s="39"/>
      <c r="D370" s="40"/>
      <c r="E370" s="41"/>
      <c r="F370" s="42"/>
      <c r="G370" s="42"/>
      <c r="H370" s="49" t="b">
        <f>Q370</f>
        <v>1</v>
      </c>
      <c r="I370" s="51">
        <f>IF(H370,1,0)</f>
        <v>1</v>
      </c>
      <c r="J370" s="20"/>
      <c r="K370" s="56"/>
      <c r="L370" s="56"/>
      <c r="M370" s="43"/>
      <c r="N370" s="20" t="b">
        <f>Q370</f>
        <v>1</v>
      </c>
      <c r="O370" s="21"/>
      <c r="P370" s="21"/>
      <c r="Q370" s="21" t="b">
        <f>NOT(OR(Q368="",Q368="Введите здесь значение"))</f>
        <v>1</v>
      </c>
      <c r="R370" s="21"/>
      <c r="S370" s="21"/>
      <c r="T370" s="21"/>
      <c r="U370" s="21"/>
      <c r="V370" s="43"/>
      <c r="W370" s="43"/>
      <c r="X370" s="43"/>
      <c r="Y370" s="43"/>
      <c r="Z370" s="43"/>
      <c r="AA370" s="43"/>
      <c r="AB370" s="44"/>
      <c r="AC370" s="43"/>
    </row>
    <row r="371" spans="1:29" s="340" customFormat="1" ht="45" customHeight="1">
      <c r="A371" s="325" t="s">
        <v>461</v>
      </c>
      <c r="B371" s="330"/>
      <c r="C371" s="331"/>
      <c r="D371" s="332"/>
      <c r="E371" s="333"/>
      <c r="F371" s="334"/>
      <c r="G371" s="334"/>
      <c r="H371" s="332"/>
      <c r="I371" s="335"/>
      <c r="J371" s="336"/>
      <c r="K371" s="451" t="s">
        <v>462</v>
      </c>
      <c r="L371" s="452"/>
      <c r="M371" s="324"/>
      <c r="N371" s="455">
        <f>IF(NOT(AND(Справочник!E$61&lt;&gt;0,Q373)),"Этот показатель вычисляется по введенному значению в ячейке справа",IF(Q371&gt;Справочник!E$61,0,ROUND(Q371/Справочник!E$61+0.00045,3)))</f>
        <v>0</v>
      </c>
      <c r="O371" s="456"/>
      <c r="P371" s="337"/>
      <c r="Q371" s="491">
        <v>3</v>
      </c>
      <c r="R371" s="461" t="s">
        <v>463</v>
      </c>
      <c r="S371" s="462"/>
      <c r="T371" s="338"/>
      <c r="U371" s="338"/>
      <c r="V371" s="338"/>
      <c r="W371" s="338"/>
      <c r="X371" s="338"/>
      <c r="Y371" s="339"/>
      <c r="Z371" s="338"/>
    </row>
    <row r="372" spans="1:29" s="340" customFormat="1" ht="45" customHeight="1" thickBot="1">
      <c r="A372" s="325"/>
      <c r="B372" s="330"/>
      <c r="C372" s="331"/>
      <c r="D372" s="332"/>
      <c r="E372" s="333"/>
      <c r="F372" s="334"/>
      <c r="G372" s="334"/>
      <c r="H372" s="332"/>
      <c r="I372" s="341"/>
      <c r="J372" s="342"/>
      <c r="K372" s="453"/>
      <c r="L372" s="454"/>
      <c r="M372" s="323"/>
      <c r="N372" s="457"/>
      <c r="O372" s="458"/>
      <c r="P372" s="343"/>
      <c r="Q372" s="492"/>
      <c r="R372" s="463"/>
      <c r="S372" s="464"/>
      <c r="T372" s="338"/>
      <c r="U372" s="338"/>
      <c r="V372" s="338"/>
      <c r="W372" s="338"/>
      <c r="X372" s="338"/>
      <c r="Y372" s="339"/>
      <c r="Z372" s="338"/>
    </row>
    <row r="373" spans="1:29" s="45" customFormat="1" ht="11.25" customHeight="1" thickBot="1">
      <c r="A373" s="325"/>
      <c r="B373" s="48"/>
      <c r="C373" s="39"/>
      <c r="D373" s="40"/>
      <c r="E373" s="41"/>
      <c r="F373" s="42"/>
      <c r="G373" s="42"/>
      <c r="H373" s="49" t="b">
        <f>Q373</f>
        <v>1</v>
      </c>
      <c r="I373" s="51">
        <f>IF(H373,1,0)</f>
        <v>1</v>
      </c>
      <c r="J373" s="20"/>
      <c r="K373" s="56"/>
      <c r="L373" s="56"/>
      <c r="M373" s="43"/>
      <c r="N373" s="20" t="b">
        <f>Q373</f>
        <v>1</v>
      </c>
      <c r="O373" s="21"/>
      <c r="P373" s="21"/>
      <c r="Q373" s="21" t="b">
        <f>NOT(OR(Q371="",Q371="Введите здесь значение"))</f>
        <v>1</v>
      </c>
      <c r="R373" s="21"/>
      <c r="S373" s="21"/>
      <c r="T373" s="21"/>
      <c r="U373" s="21"/>
      <c r="V373" s="43"/>
      <c r="W373" s="43"/>
      <c r="X373" s="43"/>
      <c r="Y373" s="43"/>
      <c r="Z373" s="43"/>
      <c r="AA373" s="43"/>
      <c r="AB373" s="44"/>
      <c r="AC373" s="43"/>
    </row>
    <row r="374" spans="1:29" s="340" customFormat="1" ht="45" customHeight="1">
      <c r="A374" s="325" t="s">
        <v>464</v>
      </c>
      <c r="B374" s="330"/>
      <c r="C374" s="331"/>
      <c r="D374" s="332"/>
      <c r="E374" s="333"/>
      <c r="F374" s="334"/>
      <c r="G374" s="334"/>
      <c r="H374" s="332"/>
      <c r="I374" s="335"/>
      <c r="J374" s="336"/>
      <c r="K374" s="451" t="s">
        <v>465</v>
      </c>
      <c r="L374" s="452"/>
      <c r="M374" s="324"/>
      <c r="N374" s="455">
        <f>IF(NOT(AND(Справочник!E$61&lt;&gt;0,Q376)),"Этот показатель вычисляется по введенному значению в ячейке справа",IF(Q374&gt;Справочник!E$61,0,ROUND(Q374/Справочник!E$61+0.00045,3)))</f>
        <v>0</v>
      </c>
      <c r="O374" s="456"/>
      <c r="P374" s="337"/>
      <c r="Q374" s="491">
        <v>0</v>
      </c>
      <c r="R374" s="461" t="s">
        <v>466</v>
      </c>
      <c r="S374" s="462"/>
      <c r="T374" s="338"/>
      <c r="U374" s="338"/>
      <c r="V374" s="338"/>
      <c r="W374" s="338"/>
      <c r="X374" s="338"/>
      <c r="Y374" s="339"/>
      <c r="Z374" s="338"/>
    </row>
    <row r="375" spans="1:29" s="340" customFormat="1" ht="45" customHeight="1" thickBot="1">
      <c r="A375" s="325"/>
      <c r="B375" s="330"/>
      <c r="C375" s="331"/>
      <c r="D375" s="332"/>
      <c r="E375" s="333"/>
      <c r="F375" s="334"/>
      <c r="G375" s="334"/>
      <c r="H375" s="332"/>
      <c r="I375" s="341"/>
      <c r="J375" s="342"/>
      <c r="K375" s="453"/>
      <c r="L375" s="454"/>
      <c r="M375" s="323"/>
      <c r="N375" s="457"/>
      <c r="O375" s="458"/>
      <c r="P375" s="343"/>
      <c r="Q375" s="492"/>
      <c r="R375" s="463"/>
      <c r="S375" s="464"/>
      <c r="T375" s="338"/>
      <c r="U375" s="338"/>
      <c r="V375" s="338"/>
      <c r="W375" s="338"/>
      <c r="X375" s="338"/>
      <c r="Y375" s="339"/>
      <c r="Z375" s="338"/>
    </row>
    <row r="376" spans="1:29" s="45" customFormat="1" ht="11.25" customHeight="1" thickBot="1">
      <c r="A376" s="325"/>
      <c r="B376" s="48"/>
      <c r="C376" s="39"/>
      <c r="D376" s="40"/>
      <c r="E376" s="41"/>
      <c r="F376" s="42"/>
      <c r="G376" s="42"/>
      <c r="H376" s="49" t="b">
        <f>Q376</f>
        <v>1</v>
      </c>
      <c r="I376" s="51">
        <f>IF(H376,1,0)</f>
        <v>1</v>
      </c>
      <c r="J376" s="20"/>
      <c r="K376" s="56"/>
      <c r="L376" s="56"/>
      <c r="M376" s="43"/>
      <c r="N376" s="20" t="b">
        <f>Q376</f>
        <v>1</v>
      </c>
      <c r="O376" s="21"/>
      <c r="P376" s="21"/>
      <c r="Q376" s="21" t="b">
        <f>NOT(OR(Q374="",Q374="Введите здесь значение"))</f>
        <v>1</v>
      </c>
      <c r="R376" s="21"/>
      <c r="S376" s="21"/>
      <c r="T376" s="21"/>
      <c r="U376" s="21"/>
      <c r="V376" s="43"/>
      <c r="W376" s="43"/>
      <c r="X376" s="43"/>
      <c r="Y376" s="43"/>
      <c r="Z376" s="43"/>
      <c r="AA376" s="43"/>
      <c r="AB376" s="44"/>
      <c r="AC376" s="43"/>
    </row>
    <row r="377" spans="1:29" s="340" customFormat="1" ht="45" customHeight="1">
      <c r="A377" s="325" t="s">
        <v>467</v>
      </c>
      <c r="B377" s="330"/>
      <c r="C377" s="331"/>
      <c r="D377" s="332"/>
      <c r="E377" s="333"/>
      <c r="F377" s="334"/>
      <c r="G377" s="334"/>
      <c r="H377" s="332"/>
      <c r="I377" s="335"/>
      <c r="J377" s="336"/>
      <c r="K377" s="451" t="s">
        <v>468</v>
      </c>
      <c r="L377" s="452"/>
      <c r="M377" s="324"/>
      <c r="N377" s="455">
        <f>IF(NOT(AND(Справочник!E$61&lt;&gt;0,Q379)),"Этот показатель вычисляется по введенному значению в ячейке справа",IF(Q377&gt;Справочник!E$61,0,ROUND(Q377/Справочник!E$61+0.00045,3)))</f>
        <v>0</v>
      </c>
      <c r="O377" s="456"/>
      <c r="P377" s="337"/>
      <c r="Q377" s="491">
        <v>0</v>
      </c>
      <c r="R377" s="461" t="s">
        <v>469</v>
      </c>
      <c r="S377" s="462"/>
      <c r="T377" s="338"/>
      <c r="U377" s="338"/>
      <c r="V377" s="338"/>
      <c r="W377" s="338"/>
      <c r="X377" s="338"/>
      <c r="Y377" s="339"/>
      <c r="Z377" s="338"/>
    </row>
    <row r="378" spans="1:29" s="340" customFormat="1" ht="45" customHeight="1" thickBot="1">
      <c r="A378" s="329"/>
      <c r="B378" s="330"/>
      <c r="C378" s="331"/>
      <c r="D378" s="332"/>
      <c r="E378" s="333"/>
      <c r="F378" s="334"/>
      <c r="G378" s="334"/>
      <c r="H378" s="332"/>
      <c r="I378" s="341"/>
      <c r="J378" s="342"/>
      <c r="K378" s="453"/>
      <c r="L378" s="454"/>
      <c r="M378" s="323"/>
      <c r="N378" s="457"/>
      <c r="O378" s="458"/>
      <c r="P378" s="343"/>
      <c r="Q378" s="492"/>
      <c r="R378" s="463"/>
      <c r="S378" s="464"/>
      <c r="T378" s="338"/>
      <c r="U378" s="338"/>
      <c r="V378" s="338"/>
      <c r="W378" s="338"/>
      <c r="X378" s="338"/>
      <c r="Y378" s="339"/>
      <c r="Z378" s="338"/>
    </row>
    <row r="379" spans="1:29" s="45" customFormat="1" ht="11.25" customHeight="1" thickBot="1">
      <c r="A379" s="325"/>
      <c r="B379" s="48"/>
      <c r="C379" s="39"/>
      <c r="D379" s="40"/>
      <c r="E379" s="41"/>
      <c r="F379" s="42"/>
      <c r="G379" s="42"/>
      <c r="H379" s="49" t="b">
        <f>Q379</f>
        <v>1</v>
      </c>
      <c r="I379" s="51">
        <f>IF(H379,1,0)</f>
        <v>1</v>
      </c>
      <c r="J379" s="20"/>
      <c r="K379" s="56"/>
      <c r="L379" s="56"/>
      <c r="M379" s="43"/>
      <c r="N379" s="20" t="b">
        <f>Q379</f>
        <v>1</v>
      </c>
      <c r="O379" s="21"/>
      <c r="P379" s="21"/>
      <c r="Q379" s="21" t="b">
        <f>NOT(OR(Q377="",Q377="Введите здесь значение"))</f>
        <v>1</v>
      </c>
      <c r="R379" s="21"/>
      <c r="S379" s="21"/>
      <c r="T379" s="21"/>
      <c r="U379" s="21"/>
      <c r="V379" s="43"/>
      <c r="W379" s="43"/>
      <c r="X379" s="43"/>
      <c r="Y379" s="43"/>
      <c r="Z379" s="43"/>
      <c r="AA379" s="43"/>
      <c r="AB379" s="44"/>
      <c r="AC379" s="43"/>
    </row>
    <row r="380" spans="1:29" ht="41.25" customHeight="1">
      <c r="A380" s="325" t="s">
        <v>470</v>
      </c>
      <c r="B380" s="9"/>
      <c r="C380" s="15"/>
      <c r="D380" s="40"/>
      <c r="E380" s="41"/>
      <c r="H380" s="40"/>
      <c r="I380" s="50"/>
      <c r="J380" s="38"/>
      <c r="K380" s="451" t="s">
        <v>471</v>
      </c>
      <c r="L380" s="452"/>
      <c r="M380" s="298"/>
      <c r="N380" s="455">
        <f>IF(NOT(AND(Справочник!C$58&lt;&gt;0,Q382)),"Этот показатель вычисляется по введенному значению в ячейке справа",IF(Q380&gt;Справочник!C$58,0,ROUND(Q380/Справочник!C$58+0.00045,3)))</f>
        <v>0</v>
      </c>
      <c r="O380" s="456"/>
      <c r="P380" s="33"/>
      <c r="Q380" s="459">
        <v>0</v>
      </c>
      <c r="R380" s="461" t="s">
        <v>472</v>
      </c>
      <c r="S380" s="462"/>
      <c r="Y380" s="3"/>
      <c r="AA380" s="4"/>
      <c r="AB380" s="4"/>
      <c r="AC380" s="4"/>
    </row>
    <row r="381" spans="1:29" ht="41.25" customHeight="1" thickBot="1">
      <c r="B381" s="9"/>
      <c r="C381" s="15"/>
      <c r="D381" s="13"/>
      <c r="E381" s="14"/>
      <c r="I381" s="22"/>
      <c r="J381" s="25"/>
      <c r="K381" s="453"/>
      <c r="L381" s="454"/>
      <c r="M381" s="297"/>
      <c r="N381" s="457"/>
      <c r="O381" s="458"/>
      <c r="P381" s="34"/>
      <c r="Q381" s="460"/>
      <c r="R381" s="463"/>
      <c r="S381" s="464"/>
      <c r="Y381" s="3"/>
      <c r="AA381" s="4"/>
      <c r="AB381" s="4"/>
      <c r="AC381" s="4"/>
    </row>
    <row r="382" spans="1:29" s="45" customFormat="1" ht="11.25" customHeight="1">
      <c r="A382" s="325"/>
      <c r="B382" s="48"/>
      <c r="C382" s="39"/>
      <c r="D382" s="40"/>
      <c r="E382" s="41"/>
      <c r="F382" s="42"/>
      <c r="G382" s="42"/>
      <c r="H382" s="54" t="b">
        <f>N382</f>
        <v>1</v>
      </c>
      <c r="I382" s="45">
        <f>IF(H382,1,0)</f>
        <v>1</v>
      </c>
      <c r="J382" s="20"/>
      <c r="K382" s="43"/>
      <c r="L382" s="43"/>
      <c r="M382" s="43"/>
      <c r="N382" s="20" t="b">
        <f>Q382</f>
        <v>1</v>
      </c>
      <c r="O382" s="21"/>
      <c r="P382" s="21"/>
      <c r="Q382" s="21" t="b">
        <f>NOT(OR(Q380="",Q380="Введите здесь значение"))</f>
        <v>1</v>
      </c>
      <c r="R382" s="21"/>
      <c r="S382" s="21"/>
      <c r="T382" s="21"/>
      <c r="U382" s="21"/>
      <c r="V382" s="43"/>
      <c r="W382" s="43"/>
      <c r="X382" s="43"/>
      <c r="Y382" s="43"/>
      <c r="Z382" s="43"/>
      <c r="AA382" s="43"/>
      <c r="AB382" s="44"/>
      <c r="AC382" s="43"/>
    </row>
    <row r="383" spans="1:29" ht="17.25" customHeight="1">
      <c r="A383" s="325" t="s">
        <v>473</v>
      </c>
      <c r="B383" s="9"/>
      <c r="C383" s="15"/>
      <c r="D383" s="40"/>
      <c r="E383" s="53"/>
      <c r="F383" s="38"/>
      <c r="G383" s="36"/>
      <c r="H383" s="451" t="s">
        <v>474</v>
      </c>
      <c r="I383" s="486"/>
      <c r="J383" s="486"/>
      <c r="K383" s="486"/>
      <c r="L383" s="486"/>
      <c r="M383" s="486"/>
      <c r="N383" s="486"/>
      <c r="O383" s="486"/>
      <c r="P383" s="486"/>
      <c r="Q383" s="486"/>
      <c r="R383" s="452"/>
      <c r="S383" s="4"/>
      <c r="T383" s="4"/>
      <c r="U383" s="4"/>
      <c r="V383" s="4"/>
      <c r="W383" s="4"/>
      <c r="X383" s="4"/>
      <c r="Y383" s="4"/>
      <c r="Z383" s="4"/>
      <c r="AA383" s="4"/>
      <c r="AB383" s="4"/>
      <c r="AC383" s="4"/>
    </row>
    <row r="384" spans="1:29" ht="17.25" customHeight="1">
      <c r="B384" s="9"/>
      <c r="C384" s="15"/>
      <c r="D384" s="40"/>
      <c r="E384" s="107"/>
      <c r="F384" s="25"/>
      <c r="G384" s="37"/>
      <c r="H384" s="453"/>
      <c r="I384" s="487"/>
      <c r="J384" s="487"/>
      <c r="K384" s="487"/>
      <c r="L384" s="487"/>
      <c r="M384" s="487"/>
      <c r="N384" s="487"/>
      <c r="O384" s="487"/>
      <c r="P384" s="487"/>
      <c r="Q384" s="487"/>
      <c r="R384" s="454"/>
      <c r="S384" s="4"/>
      <c r="T384" s="4"/>
      <c r="U384" s="4"/>
      <c r="V384" s="4"/>
      <c r="W384" s="4"/>
      <c r="X384" s="4"/>
      <c r="Y384" s="4"/>
      <c r="Z384" s="4"/>
      <c r="AA384" s="4"/>
      <c r="AB384" s="4"/>
      <c r="AC384" s="4"/>
    </row>
    <row r="385" spans="1:29" s="45" customFormat="1" ht="11.25" customHeight="1" thickBot="1">
      <c r="A385" s="325"/>
      <c r="B385" s="48"/>
      <c r="C385" s="39"/>
      <c r="D385" s="40"/>
      <c r="E385" s="41"/>
      <c r="F385" s="42"/>
      <c r="G385" s="35"/>
      <c r="H385" s="55"/>
      <c r="I385" s="60"/>
      <c r="J385" s="43"/>
      <c r="K385" s="43"/>
      <c r="L385" s="43"/>
      <c r="M385" s="43"/>
      <c r="N385" s="43"/>
      <c r="O385" s="43"/>
      <c r="P385" s="44"/>
      <c r="Q385" s="43"/>
    </row>
    <row r="386" spans="1:29" ht="53.25" customHeight="1">
      <c r="A386" s="325" t="s">
        <v>475</v>
      </c>
      <c r="B386" s="9"/>
      <c r="C386" s="15"/>
      <c r="D386" s="13"/>
      <c r="E386" s="14"/>
      <c r="H386" s="40"/>
      <c r="I386" s="50"/>
      <c r="J386" s="38"/>
      <c r="K386" s="465" t="s">
        <v>476</v>
      </c>
      <c r="L386" s="466"/>
      <c r="M386" s="298"/>
      <c r="N386" s="455">
        <f>IF(NOT(AND(Справочник!E$61&lt;&gt;0,Q388)),"Этот показатель вычисляется по введенному значению в ячейке справа",IF(Q386&gt;Справочник!E$61,0,ROUND(Q386/Справочник!E$61+0.00045,3)))</f>
        <v>0.5</v>
      </c>
      <c r="O386" s="456"/>
      <c r="P386" s="33"/>
      <c r="Q386" s="459">
        <v>1</v>
      </c>
      <c r="R386" s="461" t="s">
        <v>477</v>
      </c>
      <c r="S386" s="462"/>
      <c r="Y386" s="3"/>
      <c r="AA386" s="4"/>
      <c r="AB386" s="4"/>
      <c r="AC386" s="4"/>
    </row>
    <row r="387" spans="1:29" ht="53.25" customHeight="1" thickBot="1">
      <c r="B387" s="9"/>
      <c r="C387" s="15"/>
      <c r="D387" s="13"/>
      <c r="E387" s="14"/>
      <c r="H387" s="40"/>
      <c r="I387" s="16"/>
      <c r="J387" s="25"/>
      <c r="K387" s="467"/>
      <c r="L387" s="468"/>
      <c r="M387" s="297"/>
      <c r="N387" s="457"/>
      <c r="O387" s="458"/>
      <c r="P387" s="34"/>
      <c r="Q387" s="460"/>
      <c r="R387" s="463"/>
      <c r="S387" s="464"/>
      <c r="Y387" s="3"/>
      <c r="AA387" s="4"/>
      <c r="AB387" s="4"/>
      <c r="AC387" s="4"/>
    </row>
    <row r="388" spans="1:29" s="45" customFormat="1" ht="11.25" customHeight="1" thickBot="1">
      <c r="A388" s="325"/>
      <c r="B388" s="48"/>
      <c r="C388" s="39"/>
      <c r="D388" s="40"/>
      <c r="E388" s="41"/>
      <c r="F388" s="42"/>
      <c r="G388" s="42"/>
      <c r="H388" s="49" t="b">
        <f>N388</f>
        <v>1</v>
      </c>
      <c r="I388" s="51">
        <f>IF(H388,1,0)</f>
        <v>1</v>
      </c>
      <c r="J388" s="20"/>
      <c r="K388" s="43"/>
      <c r="L388" s="43"/>
      <c r="M388" s="43"/>
      <c r="N388" s="20" t="b">
        <f>Q388</f>
        <v>1</v>
      </c>
      <c r="O388" s="21"/>
      <c r="P388" s="21"/>
      <c r="Q388" s="21" t="b">
        <f>NOT(OR(Q386="",Q386="Введите здесь значение"))</f>
        <v>1</v>
      </c>
      <c r="R388" s="21"/>
      <c r="S388" s="21"/>
      <c r="T388" s="21"/>
      <c r="U388" s="21"/>
      <c r="V388" s="43"/>
      <c r="W388" s="43"/>
      <c r="X388" s="43"/>
      <c r="Y388" s="43"/>
      <c r="Z388" s="43"/>
      <c r="AA388" s="43"/>
      <c r="AB388" s="44"/>
      <c r="AC388" s="43"/>
    </row>
    <row r="389" spans="1:29" ht="41.25" customHeight="1">
      <c r="A389" s="325" t="s">
        <v>478</v>
      </c>
      <c r="B389" s="9"/>
      <c r="C389" s="15"/>
      <c r="D389" s="40"/>
      <c r="E389" s="41"/>
      <c r="H389" s="40"/>
      <c r="I389" s="50"/>
      <c r="J389" s="38"/>
      <c r="K389" s="451" t="s">
        <v>479</v>
      </c>
      <c r="L389" s="452"/>
      <c r="M389" s="298"/>
      <c r="N389" s="455">
        <f>IF(NOT(AND(Справочник!C$58&lt;&gt;0,Q391)),"Этот показатель вычисляется по введенному значению в ячейке справа",IF(Q389&gt;Справочник!C$58,0,ROUND(Q389/Справочник!C$58+0.00045,3)))</f>
        <v>0.114</v>
      </c>
      <c r="O389" s="456"/>
      <c r="P389" s="33"/>
      <c r="Q389" s="459">
        <v>19</v>
      </c>
      <c r="R389" s="461" t="s">
        <v>480</v>
      </c>
      <c r="S389" s="462"/>
      <c r="Y389" s="3"/>
      <c r="AA389" s="4"/>
      <c r="AB389" s="4"/>
      <c r="AC389" s="4"/>
    </row>
    <row r="390" spans="1:29" ht="41.25" customHeight="1" thickBot="1">
      <c r="B390" s="9"/>
      <c r="C390" s="15"/>
      <c r="D390" s="40"/>
      <c r="E390" s="41"/>
      <c r="H390" s="40"/>
      <c r="I390" s="16"/>
      <c r="J390" s="25"/>
      <c r="K390" s="453"/>
      <c r="L390" s="454"/>
      <c r="M390" s="297"/>
      <c r="N390" s="457"/>
      <c r="O390" s="458"/>
      <c r="P390" s="34"/>
      <c r="Q390" s="460"/>
      <c r="R390" s="463"/>
      <c r="S390" s="464"/>
      <c r="Y390" s="3"/>
      <c r="AA390" s="4"/>
      <c r="AB390" s="4"/>
      <c r="AC390" s="4"/>
    </row>
    <row r="391" spans="1:29" s="45" customFormat="1" ht="11.25" customHeight="1" thickBot="1">
      <c r="A391" s="325"/>
      <c r="B391" s="48"/>
      <c r="C391" s="39"/>
      <c r="D391" s="40"/>
      <c r="E391" s="41"/>
      <c r="F391" s="42"/>
      <c r="G391" s="42"/>
      <c r="H391" s="49" t="b">
        <f>Q391</f>
        <v>1</v>
      </c>
      <c r="I391" s="51">
        <f>IF(H391,1,0)</f>
        <v>1</v>
      </c>
      <c r="J391" s="20"/>
      <c r="K391" s="56"/>
      <c r="L391" s="56"/>
      <c r="M391" s="43"/>
      <c r="N391" s="20" t="b">
        <f>Q391</f>
        <v>1</v>
      </c>
      <c r="O391" s="21"/>
      <c r="P391" s="21"/>
      <c r="Q391" s="21" t="b">
        <f>NOT(OR(Q389="",Q389="Введите здесь значение"))</f>
        <v>1</v>
      </c>
      <c r="R391" s="21"/>
      <c r="S391" s="21"/>
      <c r="T391" s="21"/>
      <c r="U391" s="21"/>
      <c r="V391" s="43"/>
      <c r="W391" s="43"/>
      <c r="X391" s="43"/>
      <c r="Y391" s="43"/>
      <c r="Z391" s="43"/>
      <c r="AA391" s="43"/>
      <c r="AB391" s="44"/>
      <c r="AC391" s="43"/>
    </row>
    <row r="392" spans="1:29" ht="41.25" customHeight="1">
      <c r="A392" s="325" t="s">
        <v>481</v>
      </c>
      <c r="B392" s="9"/>
      <c r="C392" s="15"/>
      <c r="D392" s="40"/>
      <c r="E392" s="41"/>
      <c r="H392" s="40"/>
      <c r="I392" s="50"/>
      <c r="J392" s="38"/>
      <c r="K392" s="451" t="s">
        <v>482</v>
      </c>
      <c r="L392" s="452"/>
      <c r="M392" s="298"/>
      <c r="N392" s="455">
        <f>IF(NOT(AND(Справочник!C$58&lt;&gt;0,Q394)),"Этот показатель вычисляется по введенному значению в ячейке справа",IF(Q392&gt;Справочник!C$58,0,ROUND(Q392/Справочник!C$58+0.00045,3)))</f>
        <v>0</v>
      </c>
      <c r="O392" s="456"/>
      <c r="P392" s="33"/>
      <c r="Q392" s="459">
        <v>0</v>
      </c>
      <c r="R392" s="461" t="s">
        <v>483</v>
      </c>
      <c r="S392" s="462"/>
      <c r="Y392" s="3"/>
      <c r="AA392" s="4"/>
      <c r="AB392" s="4"/>
      <c r="AC392" s="4"/>
    </row>
    <row r="393" spans="1:29" ht="41.25" customHeight="1" thickBot="1">
      <c r="B393" s="9"/>
      <c r="C393" s="15"/>
      <c r="D393" s="40"/>
      <c r="E393" s="41"/>
      <c r="I393" s="22"/>
      <c r="J393" s="25"/>
      <c r="K393" s="453"/>
      <c r="L393" s="454"/>
      <c r="M393" s="297"/>
      <c r="N393" s="457"/>
      <c r="O393" s="458"/>
      <c r="P393" s="34"/>
      <c r="Q393" s="460"/>
      <c r="R393" s="463"/>
      <c r="S393" s="464"/>
      <c r="Y393" s="3"/>
      <c r="AA393" s="4"/>
      <c r="AB393" s="4"/>
      <c r="AC393" s="4"/>
    </row>
    <row r="394" spans="1:29" s="45" customFormat="1" ht="11.25" customHeight="1">
      <c r="A394" s="325"/>
      <c r="B394" s="48"/>
      <c r="C394" s="39"/>
      <c r="D394" s="40"/>
      <c r="E394" s="41"/>
      <c r="F394" s="42"/>
      <c r="G394" s="42"/>
      <c r="H394" s="308" t="b">
        <f>Q394</f>
        <v>1</v>
      </c>
      <c r="I394" s="309">
        <f>IF(H394,1,0)</f>
        <v>1</v>
      </c>
      <c r="J394" s="20"/>
      <c r="K394" s="56"/>
      <c r="L394" s="56"/>
      <c r="M394" s="43"/>
      <c r="N394" s="20" t="b">
        <f>Q394</f>
        <v>1</v>
      </c>
      <c r="O394" s="21"/>
      <c r="P394" s="21"/>
      <c r="Q394" s="21" t="b">
        <f>NOT(OR(Q392="",Q392="Введите здесь значение"))</f>
        <v>1</v>
      </c>
      <c r="R394" s="21"/>
      <c r="S394" s="21"/>
      <c r="T394" s="21"/>
      <c r="U394" s="21"/>
      <c r="V394" s="43"/>
      <c r="W394" s="43"/>
      <c r="X394" s="43"/>
      <c r="Y394" s="43"/>
      <c r="Z394" s="43"/>
      <c r="AA394" s="43"/>
      <c r="AB394" s="44"/>
      <c r="AC394" s="43"/>
    </row>
    <row r="395" spans="1:29" ht="17.25" customHeight="1">
      <c r="A395" s="325" t="s">
        <v>484</v>
      </c>
      <c r="B395" s="9"/>
      <c r="C395" s="15"/>
      <c r="D395" s="40"/>
      <c r="E395" s="53"/>
      <c r="F395" s="38"/>
      <c r="G395" s="36"/>
      <c r="H395" s="451" t="s">
        <v>485</v>
      </c>
      <c r="I395" s="486"/>
      <c r="J395" s="486"/>
      <c r="K395" s="486"/>
      <c r="L395" s="486"/>
      <c r="M395" s="486"/>
      <c r="N395" s="486"/>
      <c r="O395" s="486"/>
      <c r="P395" s="486"/>
      <c r="Q395" s="486"/>
      <c r="R395" s="452"/>
      <c r="S395" s="4"/>
      <c r="T395" s="4"/>
      <c r="U395" s="4"/>
      <c r="V395" s="4"/>
      <c r="W395" s="4"/>
      <c r="X395" s="4"/>
      <c r="Y395" s="4"/>
      <c r="Z395" s="4"/>
      <c r="AA395" s="4"/>
      <c r="AB395" s="4"/>
      <c r="AC395" s="4"/>
    </row>
    <row r="396" spans="1:29" ht="17.25" customHeight="1">
      <c r="B396" s="9"/>
      <c r="C396" s="15"/>
      <c r="D396" s="40"/>
      <c r="E396" s="107"/>
      <c r="F396" s="25"/>
      <c r="G396" s="37"/>
      <c r="H396" s="453"/>
      <c r="I396" s="487"/>
      <c r="J396" s="487"/>
      <c r="K396" s="487"/>
      <c r="L396" s="487"/>
      <c r="M396" s="487"/>
      <c r="N396" s="487"/>
      <c r="O396" s="487"/>
      <c r="P396" s="487"/>
      <c r="Q396" s="487"/>
      <c r="R396" s="454"/>
      <c r="S396" s="4"/>
      <c r="T396" s="4"/>
      <c r="U396" s="4"/>
      <c r="V396" s="4"/>
      <c r="W396" s="4"/>
      <c r="X396" s="4"/>
      <c r="Y396" s="4"/>
      <c r="Z396" s="4"/>
      <c r="AA396" s="4"/>
      <c r="AB396" s="4"/>
      <c r="AC396" s="4"/>
    </row>
    <row r="397" spans="1:29" s="45" customFormat="1" ht="11.25" customHeight="1" thickBot="1">
      <c r="A397" s="325"/>
      <c r="B397" s="48"/>
      <c r="C397" s="39"/>
      <c r="D397" s="40"/>
      <c r="E397" s="41"/>
      <c r="F397" s="42"/>
      <c r="G397" s="35"/>
      <c r="H397" s="55"/>
      <c r="I397" s="60"/>
      <c r="J397" s="43"/>
      <c r="K397" s="43"/>
      <c r="L397" s="43"/>
      <c r="M397" s="43"/>
      <c r="N397" s="43"/>
      <c r="O397" s="43"/>
      <c r="P397" s="44"/>
      <c r="Q397" s="43"/>
    </row>
    <row r="398" spans="1:29" ht="61.5" customHeight="1">
      <c r="A398" s="325" t="s">
        <v>486</v>
      </c>
      <c r="B398" s="9"/>
      <c r="C398" s="15"/>
      <c r="D398" s="13"/>
      <c r="E398" s="14"/>
      <c r="H398" s="40"/>
      <c r="I398" s="50"/>
      <c r="J398" s="38"/>
      <c r="K398" s="465" t="s">
        <v>487</v>
      </c>
      <c r="L398" s="466"/>
      <c r="M398" s="298"/>
      <c r="N398" s="455">
        <f>IF(NOT(AND(Справочник!H$12,Q400)),"Этот показатель вычисляется по введенному значению в ячейке справа",IF(Q398&gt;Справочник!G$12,0,ROUND(Q398/Справочник!G$12+0.00045,3)))</f>
        <v>0</v>
      </c>
      <c r="O398" s="456"/>
      <c r="P398" s="33"/>
      <c r="Q398" s="459">
        <v>0</v>
      </c>
      <c r="R398" s="461" t="s">
        <v>488</v>
      </c>
      <c r="S398" s="462"/>
      <c r="Y398" s="3"/>
      <c r="AA398" s="4"/>
      <c r="AB398" s="4"/>
      <c r="AC398" s="4"/>
    </row>
    <row r="399" spans="1:29" ht="61.5" customHeight="1" thickBot="1">
      <c r="B399" s="9"/>
      <c r="C399" s="15"/>
      <c r="D399" s="13"/>
      <c r="E399" s="14"/>
      <c r="H399" s="40"/>
      <c r="I399" s="77"/>
      <c r="J399" s="25"/>
      <c r="K399" s="467"/>
      <c r="L399" s="468"/>
      <c r="M399" s="297"/>
      <c r="N399" s="457"/>
      <c r="O399" s="458"/>
      <c r="P399" s="34"/>
      <c r="Q399" s="460"/>
      <c r="R399" s="463"/>
      <c r="S399" s="464"/>
      <c r="Y399" s="3"/>
      <c r="AA399" s="4"/>
      <c r="AB399" s="4"/>
      <c r="AC399" s="4"/>
    </row>
    <row r="400" spans="1:29" s="45" customFormat="1" ht="11.25" customHeight="1" thickBot="1">
      <c r="A400" s="325"/>
      <c r="B400" s="48"/>
      <c r="C400" s="39"/>
      <c r="D400" s="40"/>
      <c r="E400" s="41"/>
      <c r="F400" s="42"/>
      <c r="G400" s="42"/>
      <c r="H400" s="49" t="b">
        <f>N400</f>
        <v>1</v>
      </c>
      <c r="I400" s="51">
        <f>IF(H400,1,0)</f>
        <v>1</v>
      </c>
      <c r="J400" s="20"/>
      <c r="K400" s="43"/>
      <c r="L400" s="43"/>
      <c r="M400" s="43"/>
      <c r="N400" s="20" t="b">
        <f>Q400</f>
        <v>1</v>
      </c>
      <c r="O400" s="21"/>
      <c r="P400" s="21"/>
      <c r="Q400" s="21" t="b">
        <f>NOT(OR(Q398="",Q398="Введите здесь значение"))</f>
        <v>1</v>
      </c>
      <c r="R400" s="21"/>
      <c r="S400" s="21"/>
      <c r="T400" s="21"/>
      <c r="U400" s="21"/>
      <c r="V400" s="43"/>
      <c r="W400" s="43"/>
      <c r="X400" s="43"/>
      <c r="Y400" s="43"/>
      <c r="Z400" s="43"/>
      <c r="AA400" s="43"/>
      <c r="AB400" s="44"/>
      <c r="AC400" s="43"/>
    </row>
    <row r="401" spans="1:29" ht="42" customHeight="1">
      <c r="A401" s="325" t="s">
        <v>489</v>
      </c>
      <c r="B401" s="9"/>
      <c r="C401" s="15"/>
      <c r="D401" s="13"/>
      <c r="E401" s="14"/>
      <c r="H401" s="40"/>
      <c r="I401" s="50"/>
      <c r="J401" s="38"/>
      <c r="K401" s="465" t="s">
        <v>490</v>
      </c>
      <c r="L401" s="466"/>
      <c r="M401" s="298"/>
      <c r="N401" s="455">
        <f>IF(NOT(AND(Справочник!H$103,Q403)),"Этот показатель вычисляется по введенному значению в ячейке справа",IF(Q401&gt;Справочник!G$103,0,ROUND(Q401/Справочник!G$103+0.00045,3)))</f>
        <v>0</v>
      </c>
      <c r="O401" s="456"/>
      <c r="P401" s="33"/>
      <c r="Q401" s="459">
        <v>0</v>
      </c>
      <c r="R401" s="461" t="s">
        <v>491</v>
      </c>
      <c r="S401" s="462"/>
      <c r="Y401" s="3"/>
      <c r="AA401" s="4"/>
      <c r="AB401" s="4"/>
      <c r="AC401" s="4"/>
    </row>
    <row r="402" spans="1:29" ht="42" customHeight="1" thickBot="1">
      <c r="B402" s="9"/>
      <c r="C402" s="15"/>
      <c r="D402" s="13"/>
      <c r="E402" s="14"/>
      <c r="H402" s="40"/>
      <c r="I402" s="16"/>
      <c r="J402" s="25"/>
      <c r="K402" s="467"/>
      <c r="L402" s="468"/>
      <c r="M402" s="297"/>
      <c r="N402" s="457"/>
      <c r="O402" s="458"/>
      <c r="P402" s="34"/>
      <c r="Q402" s="460"/>
      <c r="R402" s="463"/>
      <c r="S402" s="464"/>
      <c r="Y402" s="3"/>
      <c r="AA402" s="4"/>
      <c r="AB402" s="4"/>
      <c r="AC402" s="4"/>
    </row>
    <row r="403" spans="1:29" s="45" customFormat="1" ht="11.25" customHeight="1" thickBot="1">
      <c r="A403" s="325"/>
      <c r="B403" s="48"/>
      <c r="C403" s="39"/>
      <c r="D403" s="40"/>
      <c r="E403" s="41"/>
      <c r="F403" s="42"/>
      <c r="G403" s="42"/>
      <c r="H403" s="49" t="b">
        <f>N403</f>
        <v>1</v>
      </c>
      <c r="I403" s="51">
        <f>IF(H403,1,0)</f>
        <v>1</v>
      </c>
      <c r="J403" s="20"/>
      <c r="K403" s="43"/>
      <c r="L403" s="43"/>
      <c r="M403" s="43"/>
      <c r="N403" s="20" t="b">
        <f>Q403</f>
        <v>1</v>
      </c>
      <c r="O403" s="21"/>
      <c r="P403" s="21"/>
      <c r="Q403" s="21" t="b">
        <f>NOT(OR(Q401="",Q401="Введите здесь значение"))</f>
        <v>1</v>
      </c>
      <c r="R403" s="21"/>
      <c r="S403" s="21"/>
      <c r="T403" s="21"/>
      <c r="U403" s="21"/>
      <c r="V403" s="43"/>
      <c r="W403" s="43"/>
      <c r="X403" s="43"/>
      <c r="Y403" s="43"/>
      <c r="Z403" s="43"/>
      <c r="AA403" s="43"/>
      <c r="AB403" s="44"/>
      <c r="AC403" s="43"/>
    </row>
    <row r="404" spans="1:29" ht="42" customHeight="1">
      <c r="A404" s="325" t="s">
        <v>492</v>
      </c>
      <c r="B404" s="9"/>
      <c r="C404" s="15"/>
      <c r="D404" s="13"/>
      <c r="E404" s="14"/>
      <c r="H404" s="40"/>
      <c r="I404" s="50"/>
      <c r="J404" s="38"/>
      <c r="K404" s="465" t="s">
        <v>493</v>
      </c>
      <c r="L404" s="466"/>
      <c r="M404" s="298"/>
      <c r="N404" s="455">
        <f>IF(NOT(AND(Справочник!H$103,Q406)),"Этот показатель вычисляется по введенному значению в ячейке справа",IF(Q404&gt;Справочник!G$103,0,ROUND(Q404/Справочник!G$103+0.00045,3)))</f>
        <v>0</v>
      </c>
      <c r="O404" s="456"/>
      <c r="P404" s="33"/>
      <c r="Q404" s="459">
        <v>0</v>
      </c>
      <c r="R404" s="461" t="s">
        <v>494</v>
      </c>
      <c r="S404" s="462"/>
      <c r="Y404" s="3"/>
      <c r="AA404" s="4"/>
      <c r="AB404" s="4"/>
      <c r="AC404" s="4"/>
    </row>
    <row r="405" spans="1:29" ht="42" customHeight="1" thickBot="1">
      <c r="B405" s="9"/>
      <c r="C405" s="15"/>
      <c r="D405" s="13"/>
      <c r="E405" s="14"/>
      <c r="I405" s="22"/>
      <c r="J405" s="25"/>
      <c r="K405" s="467"/>
      <c r="L405" s="468"/>
      <c r="M405" s="297"/>
      <c r="N405" s="457"/>
      <c r="O405" s="458"/>
      <c r="P405" s="34"/>
      <c r="Q405" s="460"/>
      <c r="R405" s="463"/>
      <c r="S405" s="464"/>
      <c r="Y405" s="3"/>
      <c r="AA405" s="4"/>
      <c r="AB405" s="4"/>
      <c r="AC405" s="4"/>
    </row>
    <row r="406" spans="1:29" s="45" customFormat="1" ht="11.25" customHeight="1">
      <c r="A406" s="325"/>
      <c r="B406" s="48"/>
      <c r="C406" s="39"/>
      <c r="D406" s="40"/>
      <c r="E406" s="41"/>
      <c r="F406" s="42"/>
      <c r="G406" s="42"/>
      <c r="H406" s="54" t="b">
        <f>N406</f>
        <v>1</v>
      </c>
      <c r="I406" s="45">
        <f>IF(H406,1,0)</f>
        <v>1</v>
      </c>
      <c r="J406" s="20"/>
      <c r="K406" s="43"/>
      <c r="L406" s="43"/>
      <c r="M406" s="43"/>
      <c r="N406" s="20" t="b">
        <f>Q406</f>
        <v>1</v>
      </c>
      <c r="O406" s="21"/>
      <c r="P406" s="21"/>
      <c r="Q406" s="21" t="b">
        <f>NOT(OR(Q404="",Q404="Введите здесь значение"))</f>
        <v>1</v>
      </c>
      <c r="R406" s="21"/>
      <c r="S406" s="21"/>
      <c r="T406" s="21"/>
      <c r="U406" s="21"/>
      <c r="V406" s="43"/>
      <c r="W406" s="43"/>
      <c r="X406" s="43"/>
      <c r="Y406" s="43"/>
      <c r="Z406" s="43"/>
      <c r="AA406" s="43"/>
      <c r="AB406" s="44"/>
      <c r="AC406" s="43"/>
    </row>
    <row r="407" spans="1:29" ht="17.25" customHeight="1">
      <c r="A407" s="325" t="s">
        <v>495</v>
      </c>
      <c r="B407" s="9"/>
      <c r="C407" s="15"/>
      <c r="D407" s="40"/>
      <c r="E407" s="53"/>
      <c r="F407" s="38"/>
      <c r="G407" s="36"/>
      <c r="H407" s="451" t="s">
        <v>496</v>
      </c>
      <c r="I407" s="486"/>
      <c r="J407" s="486"/>
      <c r="K407" s="486"/>
      <c r="L407" s="486"/>
      <c r="M407" s="486"/>
      <c r="N407" s="486"/>
      <c r="O407" s="486"/>
      <c r="P407" s="486"/>
      <c r="Q407" s="486"/>
      <c r="R407" s="452"/>
      <c r="S407" s="4"/>
      <c r="T407" s="4"/>
      <c r="U407" s="4"/>
      <c r="V407" s="4"/>
      <c r="W407" s="4"/>
      <c r="X407" s="4"/>
      <c r="Y407" s="4"/>
      <c r="Z407" s="4"/>
      <c r="AA407" s="4"/>
      <c r="AB407" s="4"/>
      <c r="AC407" s="4"/>
    </row>
    <row r="408" spans="1:29" ht="17.25" customHeight="1">
      <c r="B408" s="9"/>
      <c r="C408" s="15"/>
      <c r="D408" s="40"/>
      <c r="E408" s="107"/>
      <c r="F408" s="25"/>
      <c r="G408" s="37"/>
      <c r="H408" s="453"/>
      <c r="I408" s="487"/>
      <c r="J408" s="487"/>
      <c r="K408" s="487"/>
      <c r="L408" s="487"/>
      <c r="M408" s="487"/>
      <c r="N408" s="487"/>
      <c r="O408" s="487"/>
      <c r="P408" s="487"/>
      <c r="Q408" s="487"/>
      <c r="R408" s="454"/>
      <c r="S408" s="4"/>
      <c r="T408" s="4"/>
      <c r="U408" s="4"/>
      <c r="V408" s="4"/>
      <c r="W408" s="4"/>
      <c r="X408" s="4"/>
      <c r="Y408" s="4"/>
      <c r="Z408" s="4"/>
      <c r="AA408" s="4"/>
      <c r="AB408" s="4"/>
      <c r="AC408" s="4"/>
    </row>
    <row r="409" spans="1:29" s="45" customFormat="1" ht="11.25" customHeight="1" thickBot="1">
      <c r="A409" s="325"/>
      <c r="B409" s="48"/>
      <c r="C409" s="39"/>
      <c r="D409" s="40"/>
      <c r="E409" s="41"/>
      <c r="F409" s="42"/>
      <c r="G409" s="35"/>
      <c r="H409" s="55"/>
      <c r="I409" s="60"/>
      <c r="J409" s="43"/>
      <c r="K409" s="43"/>
      <c r="L409" s="43"/>
      <c r="M409" s="43"/>
      <c r="N409" s="43"/>
      <c r="O409" s="43"/>
      <c r="P409" s="44"/>
      <c r="Q409" s="43"/>
    </row>
    <row r="410" spans="1:29" ht="42.75" customHeight="1">
      <c r="A410" s="325" t="s">
        <v>497</v>
      </c>
      <c r="B410" s="9"/>
      <c r="C410" s="15"/>
      <c r="D410" s="13"/>
      <c r="E410" s="14"/>
      <c r="H410" s="40"/>
      <c r="I410" s="50"/>
      <c r="J410" s="38"/>
      <c r="K410" s="451" t="s">
        <v>498</v>
      </c>
      <c r="L410" s="452"/>
      <c r="M410" s="298"/>
      <c r="N410" s="455">
        <f>IF(NOT(AND(Справочник!H$103,Q412)),"Этот показатель вычисляется по введенному значению в ячейке справа",IF(Q410&gt;Справочник!G$103,0,ROUND(Q410/Справочник!G$103+0.00045,3)))</f>
        <v>0.23799999999999999</v>
      </c>
      <c r="O410" s="456"/>
      <c r="P410" s="33"/>
      <c r="Q410" s="459">
        <v>19</v>
      </c>
      <c r="R410" s="461" t="s">
        <v>499</v>
      </c>
      <c r="S410" s="462"/>
      <c r="Y410" s="3"/>
      <c r="AA410" s="4"/>
      <c r="AB410" s="4"/>
      <c r="AC410" s="4"/>
    </row>
    <row r="411" spans="1:29" ht="42.75" customHeight="1" thickBot="1">
      <c r="B411" s="9"/>
      <c r="C411" s="15"/>
      <c r="D411" s="13"/>
      <c r="E411" s="14"/>
      <c r="H411" s="40"/>
      <c r="I411" s="77"/>
      <c r="J411" s="25"/>
      <c r="K411" s="453"/>
      <c r="L411" s="454"/>
      <c r="M411" s="297"/>
      <c r="N411" s="457"/>
      <c r="O411" s="458"/>
      <c r="P411" s="34"/>
      <c r="Q411" s="460"/>
      <c r="R411" s="463"/>
      <c r="S411" s="464"/>
      <c r="Y411" s="3"/>
      <c r="AA411" s="4"/>
      <c r="AB411" s="4"/>
      <c r="AC411" s="4"/>
    </row>
    <row r="412" spans="1:29" s="45" customFormat="1" ht="11.25" customHeight="1" thickBot="1">
      <c r="A412" s="325"/>
      <c r="B412" s="48"/>
      <c r="C412" s="39"/>
      <c r="D412" s="40"/>
      <c r="E412" s="41"/>
      <c r="F412" s="42"/>
      <c r="G412" s="42"/>
      <c r="H412" s="49" t="b">
        <f>N412</f>
        <v>1</v>
      </c>
      <c r="I412" s="51">
        <f>IF(H412,1,0)</f>
        <v>1</v>
      </c>
      <c r="J412" s="20"/>
      <c r="K412" s="43"/>
      <c r="L412" s="43"/>
      <c r="M412" s="43"/>
      <c r="N412" s="20" t="b">
        <f>Q412</f>
        <v>1</v>
      </c>
      <c r="O412" s="21"/>
      <c r="P412" s="21"/>
      <c r="Q412" s="21" t="b">
        <f>NOT(OR(Q410="",Q410="Введите здесь значение"))</f>
        <v>1</v>
      </c>
      <c r="R412" s="21"/>
      <c r="S412" s="21"/>
      <c r="T412" s="21"/>
      <c r="U412" s="21"/>
      <c r="V412" s="43"/>
      <c r="W412" s="43"/>
      <c r="X412" s="43"/>
      <c r="Y412" s="43"/>
      <c r="Z412" s="43"/>
      <c r="AA412" s="43"/>
      <c r="AB412" s="44"/>
      <c r="AC412" s="43"/>
    </row>
    <row r="413" spans="1:29" ht="42" customHeight="1">
      <c r="A413" s="325" t="s">
        <v>500</v>
      </c>
      <c r="B413" s="9"/>
      <c r="C413" s="15"/>
      <c r="D413" s="13"/>
      <c r="E413" s="14"/>
      <c r="H413" s="40"/>
      <c r="I413" s="50"/>
      <c r="J413" s="38"/>
      <c r="K413" s="451" t="s">
        <v>501</v>
      </c>
      <c r="L413" s="452"/>
      <c r="M413" s="298"/>
      <c r="N413" s="455">
        <f>IF(NOT(AND(Справочник!H$103,Q415)),"Этот показатель вычисляется по введенному значению в ячейке справа",IF(Q413&gt;Справочник!G$103,0,ROUND(Q413/Справочник!G$103+0.00045,3)))</f>
        <v>0.22500000000000001</v>
      </c>
      <c r="O413" s="456"/>
      <c r="P413" s="33"/>
      <c r="Q413" s="459">
        <v>18</v>
      </c>
      <c r="R413" s="461" t="s">
        <v>502</v>
      </c>
      <c r="S413" s="462"/>
      <c r="Y413" s="3"/>
      <c r="AA413" s="4"/>
      <c r="AB413" s="4"/>
      <c r="AC413" s="4"/>
    </row>
    <row r="414" spans="1:29" ht="42" customHeight="1" thickBot="1">
      <c r="B414" s="9"/>
      <c r="C414" s="15"/>
      <c r="D414" s="13"/>
      <c r="E414" s="14"/>
      <c r="I414" s="22"/>
      <c r="J414" s="25"/>
      <c r="K414" s="453"/>
      <c r="L414" s="454"/>
      <c r="M414" s="297"/>
      <c r="N414" s="457"/>
      <c r="O414" s="458"/>
      <c r="P414" s="34"/>
      <c r="Q414" s="460"/>
      <c r="R414" s="463"/>
      <c r="S414" s="464"/>
      <c r="Y414" s="3"/>
      <c r="AA414" s="4"/>
      <c r="AB414" s="4"/>
      <c r="AC414" s="4"/>
    </row>
    <row r="415" spans="1:29" s="45" customFormat="1" ht="11.25" customHeight="1">
      <c r="A415" s="325"/>
      <c r="B415" s="48"/>
      <c r="C415" s="39"/>
      <c r="D415" s="40"/>
      <c r="E415" s="41"/>
      <c r="F415" s="42"/>
      <c r="G415" s="42"/>
      <c r="H415" s="54" t="b">
        <f>N415</f>
        <v>1</v>
      </c>
      <c r="I415" s="45">
        <f>IF(H415,1,0)</f>
        <v>1</v>
      </c>
      <c r="J415" s="20"/>
      <c r="K415" s="43"/>
      <c r="L415" s="43"/>
      <c r="M415" s="43"/>
      <c r="N415" s="20" t="b">
        <f>Q415</f>
        <v>1</v>
      </c>
      <c r="O415" s="21"/>
      <c r="P415" s="21"/>
      <c r="Q415" s="21" t="b">
        <f>NOT(OR(Q413="",Q413="Введите здесь значение"))</f>
        <v>1</v>
      </c>
      <c r="R415" s="21"/>
      <c r="S415" s="21"/>
      <c r="T415" s="21"/>
      <c r="U415" s="21"/>
      <c r="V415" s="43"/>
      <c r="W415" s="43"/>
      <c r="X415" s="43"/>
      <c r="Y415" s="43"/>
      <c r="Z415" s="43"/>
      <c r="AA415" s="43"/>
      <c r="AB415" s="44"/>
      <c r="AC415" s="43"/>
    </row>
    <row r="416" spans="1:29" ht="34.5" customHeight="1">
      <c r="B416" s="9"/>
      <c r="C416" s="15"/>
      <c r="D416" s="502" t="s">
        <v>503</v>
      </c>
      <c r="E416" s="503"/>
      <c r="F416" s="503"/>
      <c r="G416" s="503"/>
      <c r="H416" s="503"/>
      <c r="I416" s="503"/>
      <c r="J416" s="503"/>
      <c r="K416" s="503"/>
      <c r="L416" s="503"/>
      <c r="M416" s="503"/>
      <c r="N416" s="503"/>
      <c r="O416" s="503"/>
      <c r="P416" s="503"/>
      <c r="Q416" s="503"/>
      <c r="R416" s="504"/>
      <c r="S416" s="29"/>
      <c r="T416" s="29"/>
      <c r="U416" s="29"/>
      <c r="AA416" s="3"/>
      <c r="AB416" s="2"/>
      <c r="AC416" s="4"/>
    </row>
    <row r="417" spans="1:29" ht="34.5" customHeight="1">
      <c r="B417" s="9"/>
      <c r="C417" s="15"/>
      <c r="D417" s="40"/>
      <c r="E417" s="106"/>
      <c r="F417" s="499" t="s">
        <v>11</v>
      </c>
      <c r="G417" s="500"/>
      <c r="H417" s="500"/>
      <c r="I417" s="500"/>
      <c r="J417" s="500"/>
      <c r="K417" s="500"/>
      <c r="L417" s="500"/>
      <c r="M417" s="500"/>
      <c r="N417" s="500"/>
      <c r="O417" s="500"/>
      <c r="P417" s="500"/>
      <c r="Q417" s="500"/>
      <c r="R417" s="501"/>
      <c r="S417" s="29"/>
      <c r="T417" s="29"/>
      <c r="U417" s="29"/>
      <c r="AA417" s="3"/>
      <c r="AB417" s="2"/>
      <c r="AC417" s="4"/>
    </row>
    <row r="418" spans="1:29" ht="11.25" customHeight="1">
      <c r="B418" s="9"/>
      <c r="C418" s="15"/>
      <c r="D418" s="40"/>
      <c r="E418" s="41"/>
      <c r="H418" s="20"/>
      <c r="I418" s="28"/>
      <c r="J418" s="17"/>
      <c r="N418" s="29"/>
      <c r="O418" s="29"/>
      <c r="P418" s="29"/>
      <c r="Q418" s="29"/>
      <c r="R418" s="29"/>
      <c r="S418" s="29"/>
      <c r="T418" s="29"/>
      <c r="U418" s="29"/>
      <c r="AA418" s="3"/>
      <c r="AB418" s="2"/>
      <c r="AC418" s="4"/>
    </row>
    <row r="419" spans="1:29" ht="17.25" customHeight="1">
      <c r="A419" s="325" t="s">
        <v>504</v>
      </c>
      <c r="B419" s="9"/>
      <c r="C419" s="15"/>
      <c r="D419" s="40"/>
      <c r="E419" s="53"/>
      <c r="F419" s="38"/>
      <c r="G419" s="36"/>
      <c r="H419" s="451" t="s">
        <v>505</v>
      </c>
      <c r="I419" s="486"/>
      <c r="J419" s="486"/>
      <c r="K419" s="486"/>
      <c r="L419" s="486"/>
      <c r="M419" s="486"/>
      <c r="N419" s="486"/>
      <c r="O419" s="486"/>
      <c r="P419" s="486"/>
      <c r="Q419" s="486"/>
      <c r="R419" s="452"/>
      <c r="S419" s="4"/>
      <c r="T419" s="4"/>
      <c r="U419" s="4"/>
      <c r="V419" s="4"/>
      <c r="W419" s="4"/>
      <c r="X419" s="4"/>
      <c r="Y419" s="4"/>
      <c r="Z419" s="4"/>
      <c r="AA419" s="4"/>
      <c r="AB419" s="4"/>
      <c r="AC419" s="4"/>
    </row>
    <row r="420" spans="1:29" ht="17.25" customHeight="1">
      <c r="B420" s="9"/>
      <c r="C420" s="15"/>
      <c r="D420" s="40"/>
      <c r="E420" s="107"/>
      <c r="F420" s="25"/>
      <c r="G420" s="37"/>
      <c r="H420" s="453"/>
      <c r="I420" s="487"/>
      <c r="J420" s="487"/>
      <c r="K420" s="487"/>
      <c r="L420" s="487"/>
      <c r="M420" s="487"/>
      <c r="N420" s="487"/>
      <c r="O420" s="487"/>
      <c r="P420" s="487"/>
      <c r="Q420" s="487"/>
      <c r="R420" s="454"/>
      <c r="S420" s="4"/>
      <c r="T420" s="4"/>
      <c r="U420" s="4"/>
      <c r="V420" s="4"/>
      <c r="W420" s="4"/>
      <c r="X420" s="4"/>
      <c r="Y420" s="4"/>
      <c r="Z420" s="4"/>
      <c r="AA420" s="4"/>
      <c r="AB420" s="4"/>
      <c r="AC420" s="4"/>
    </row>
    <row r="421" spans="1:29" s="45" customFormat="1" ht="11.25" customHeight="1" thickBot="1">
      <c r="A421" s="325"/>
      <c r="B421" s="48"/>
      <c r="C421" s="39"/>
      <c r="D421" s="40"/>
      <c r="E421" s="41"/>
      <c r="F421" s="42"/>
      <c r="G421" s="35"/>
      <c r="H421" s="55"/>
      <c r="I421" s="60"/>
      <c r="J421" s="43"/>
      <c r="K421" s="43"/>
      <c r="L421" s="43"/>
      <c r="M421" s="43"/>
      <c r="N421" s="43"/>
      <c r="O421" s="43"/>
      <c r="P421" s="44"/>
      <c r="Q421" s="43"/>
    </row>
    <row r="422" spans="1:29" ht="42" customHeight="1">
      <c r="A422" s="325" t="s">
        <v>506</v>
      </c>
      <c r="B422" s="9"/>
      <c r="C422" s="15"/>
      <c r="D422" s="13"/>
      <c r="E422" s="14"/>
      <c r="H422" s="40"/>
      <c r="I422" s="50"/>
      <c r="J422" s="38"/>
      <c r="K422" s="451" t="s">
        <v>507</v>
      </c>
      <c r="L422" s="452"/>
      <c r="M422" s="298"/>
      <c r="N422" s="455">
        <f>IF(NOT(AND(Справочник!H$105,Q424)),"Этот показатель вычисляется по введенному значению в ячейке справа",IF(Q422&gt;Справочник!G$105,0,ROUND(Q422/Справочник!G$105+0.00045,3)))</f>
        <v>0.6</v>
      </c>
      <c r="O422" s="456"/>
      <c r="P422" s="33"/>
      <c r="Q422" s="459">
        <v>6</v>
      </c>
      <c r="R422" s="461" t="s">
        <v>508</v>
      </c>
      <c r="S422" s="462"/>
      <c r="Y422" s="3"/>
      <c r="AA422" s="4"/>
      <c r="AB422" s="4"/>
      <c r="AC422" s="4"/>
    </row>
    <row r="423" spans="1:29" ht="42" customHeight="1" thickBot="1">
      <c r="B423" s="9"/>
      <c r="C423" s="15"/>
      <c r="D423" s="13"/>
      <c r="E423" s="14"/>
      <c r="I423" s="22"/>
      <c r="J423" s="25"/>
      <c r="K423" s="453"/>
      <c r="L423" s="454"/>
      <c r="M423" s="297"/>
      <c r="N423" s="457"/>
      <c r="O423" s="458"/>
      <c r="P423" s="34"/>
      <c r="Q423" s="460"/>
      <c r="R423" s="463"/>
      <c r="S423" s="464"/>
      <c r="Y423" s="3"/>
      <c r="AA423" s="4"/>
      <c r="AB423" s="4"/>
      <c r="AC423" s="4"/>
    </row>
    <row r="424" spans="1:29" s="45" customFormat="1" ht="11.25" customHeight="1">
      <c r="A424" s="325"/>
      <c r="B424" s="48"/>
      <c r="C424" s="39"/>
      <c r="D424" s="40"/>
      <c r="E424" s="41"/>
      <c r="F424" s="42"/>
      <c r="G424" s="42"/>
      <c r="H424" s="54" t="b">
        <f>N424</f>
        <v>1</v>
      </c>
      <c r="I424" s="45">
        <f>IF(H424,1,0)</f>
        <v>1</v>
      </c>
      <c r="J424" s="20"/>
      <c r="K424" s="43"/>
      <c r="L424" s="43"/>
      <c r="M424" s="43"/>
      <c r="N424" s="20" t="b">
        <f>Q424</f>
        <v>1</v>
      </c>
      <c r="O424" s="21"/>
      <c r="P424" s="21"/>
      <c r="Q424" s="21" t="b">
        <f>NOT(OR(Q422="",Q422="Введите здесь значение"))</f>
        <v>1</v>
      </c>
      <c r="R424" s="21"/>
      <c r="S424" s="21"/>
      <c r="T424" s="21"/>
      <c r="U424" s="21"/>
      <c r="V424" s="43"/>
      <c r="W424" s="43"/>
      <c r="X424" s="43"/>
      <c r="Y424" s="43"/>
      <c r="Z424" s="43"/>
      <c r="AA424" s="43"/>
      <c r="AB424" s="44"/>
      <c r="AC424" s="43"/>
    </row>
    <row r="425" spans="1:29" ht="17.25" customHeight="1">
      <c r="A425" s="325" t="s">
        <v>509</v>
      </c>
      <c r="B425" s="9"/>
      <c r="C425" s="15"/>
      <c r="D425" s="40"/>
      <c r="E425" s="53"/>
      <c r="F425" s="38"/>
      <c r="G425" s="36"/>
      <c r="H425" s="451" t="s">
        <v>510</v>
      </c>
      <c r="I425" s="486"/>
      <c r="J425" s="486"/>
      <c r="K425" s="486"/>
      <c r="L425" s="486"/>
      <c r="M425" s="486"/>
      <c r="N425" s="486"/>
      <c r="O425" s="486"/>
      <c r="P425" s="486"/>
      <c r="Q425" s="486"/>
      <c r="R425" s="452"/>
      <c r="S425" s="4"/>
      <c r="T425" s="4"/>
      <c r="U425" s="4"/>
      <c r="V425" s="4"/>
      <c r="W425" s="4"/>
      <c r="X425" s="4"/>
      <c r="Y425" s="4"/>
      <c r="Z425" s="4"/>
      <c r="AA425" s="4"/>
      <c r="AB425" s="4"/>
      <c r="AC425" s="4"/>
    </row>
    <row r="426" spans="1:29" ht="17.25" customHeight="1">
      <c r="B426" s="9"/>
      <c r="C426" s="15"/>
      <c r="D426" s="40"/>
      <c r="E426" s="107"/>
      <c r="F426" s="25"/>
      <c r="G426" s="37"/>
      <c r="H426" s="453"/>
      <c r="I426" s="487"/>
      <c r="J426" s="487"/>
      <c r="K426" s="487"/>
      <c r="L426" s="487"/>
      <c r="M426" s="487"/>
      <c r="N426" s="487"/>
      <c r="O426" s="487"/>
      <c r="P426" s="487"/>
      <c r="Q426" s="487"/>
      <c r="R426" s="454"/>
      <c r="S426" s="4"/>
      <c r="T426" s="4"/>
      <c r="U426" s="4"/>
      <c r="V426" s="4"/>
      <c r="W426" s="4"/>
      <c r="X426" s="4"/>
      <c r="Y426" s="4"/>
      <c r="Z426" s="4"/>
      <c r="AA426" s="4"/>
      <c r="AB426" s="4"/>
      <c r="AC426" s="4"/>
    </row>
    <row r="427" spans="1:29" s="45" customFormat="1" ht="11.25" customHeight="1" thickBot="1">
      <c r="A427" s="325"/>
      <c r="B427" s="48"/>
      <c r="C427" s="39"/>
      <c r="D427" s="40"/>
      <c r="E427" s="41"/>
      <c r="F427" s="42"/>
      <c r="G427" s="35"/>
      <c r="H427" s="55"/>
      <c r="I427" s="60"/>
      <c r="J427" s="43"/>
      <c r="K427" s="43"/>
      <c r="L427" s="43"/>
      <c r="M427" s="43"/>
      <c r="N427" s="43"/>
      <c r="O427" s="43"/>
      <c r="P427" s="44"/>
      <c r="Q427" s="43"/>
    </row>
    <row r="428" spans="1:29" ht="42" customHeight="1">
      <c r="A428" s="325" t="s">
        <v>511</v>
      </c>
      <c r="B428" s="9"/>
      <c r="C428" s="15"/>
      <c r="D428" s="13"/>
      <c r="E428" s="14"/>
      <c r="H428" s="40"/>
      <c r="I428" s="50"/>
      <c r="J428" s="38"/>
      <c r="K428" s="451" t="s">
        <v>512</v>
      </c>
      <c r="L428" s="452"/>
      <c r="M428" s="298"/>
      <c r="N428" s="455">
        <f>IF(NOT(AND(Справочник!H$101,Справочник!H$103,Q430)),"Этот показатель вычисляется по введенному значению в ячейке справа",IF(Q428&gt;Справочник!G$101+Справочник!G$103,0,ROUND(Q428/(Справочник!G$101+Справочник!G$103)+0.00045,3)))</f>
        <v>1.7999999999999999E-2</v>
      </c>
      <c r="O428" s="456"/>
      <c r="P428" s="33"/>
      <c r="Q428" s="459">
        <v>5</v>
      </c>
      <c r="R428" s="461" t="s">
        <v>513</v>
      </c>
      <c r="S428" s="462"/>
      <c r="Y428" s="3"/>
      <c r="AA428" s="4"/>
      <c r="AB428" s="4"/>
      <c r="AC428" s="4"/>
    </row>
    <row r="429" spans="1:29" ht="42" customHeight="1" thickBot="1">
      <c r="B429" s="9"/>
      <c r="C429" s="15"/>
      <c r="D429" s="13"/>
      <c r="E429" s="14"/>
      <c r="I429" s="22"/>
      <c r="J429" s="25"/>
      <c r="K429" s="453"/>
      <c r="L429" s="454"/>
      <c r="M429" s="297"/>
      <c r="N429" s="457"/>
      <c r="O429" s="458"/>
      <c r="P429" s="34"/>
      <c r="Q429" s="460"/>
      <c r="R429" s="463"/>
      <c r="S429" s="464"/>
      <c r="Y429" s="3"/>
      <c r="AA429" s="4"/>
      <c r="AB429" s="4"/>
      <c r="AC429" s="4"/>
    </row>
    <row r="430" spans="1:29" s="45" customFormat="1" ht="11.25" customHeight="1">
      <c r="A430" s="325"/>
      <c r="B430" s="48"/>
      <c r="C430" s="39"/>
      <c r="D430" s="40"/>
      <c r="E430" s="41"/>
      <c r="F430" s="42"/>
      <c r="G430" s="42"/>
      <c r="H430" s="54" t="b">
        <f>N430</f>
        <v>1</v>
      </c>
      <c r="I430" s="45">
        <f>IF(H430,1,0)</f>
        <v>1</v>
      </c>
      <c r="J430" s="20"/>
      <c r="K430" s="43"/>
      <c r="L430" s="43"/>
      <c r="M430" s="43"/>
      <c r="N430" s="20" t="b">
        <f>Q430</f>
        <v>1</v>
      </c>
      <c r="O430" s="21"/>
      <c r="P430" s="21"/>
      <c r="Q430" s="21" t="b">
        <f>NOT(OR(Q428="",Q428="Введите здесь значение"))</f>
        <v>1</v>
      </c>
      <c r="R430" s="21"/>
      <c r="S430" s="21"/>
      <c r="T430" s="21"/>
      <c r="U430" s="21"/>
      <c r="V430" s="43"/>
      <c r="W430" s="43"/>
      <c r="X430" s="43"/>
      <c r="Y430" s="43"/>
      <c r="Z430" s="43"/>
      <c r="AA430" s="43"/>
      <c r="AB430" s="44"/>
      <c r="AC430" s="43"/>
    </row>
    <row r="431" spans="1:29" ht="15.75" customHeight="1">
      <c r="A431" s="325" t="s">
        <v>514</v>
      </c>
      <c r="B431" s="9"/>
      <c r="C431" s="15"/>
      <c r="D431" s="40"/>
      <c r="E431" s="53"/>
      <c r="F431" s="38"/>
      <c r="G431" s="36"/>
      <c r="H431" s="451" t="s">
        <v>515</v>
      </c>
      <c r="I431" s="486"/>
      <c r="J431" s="486"/>
      <c r="K431" s="486"/>
      <c r="L431" s="486"/>
      <c r="M431" s="486"/>
      <c r="N431" s="486"/>
      <c r="O431" s="486"/>
      <c r="P431" s="486"/>
      <c r="Q431" s="486"/>
      <c r="R431" s="452"/>
      <c r="S431" s="4"/>
      <c r="T431" s="4"/>
      <c r="U431" s="4"/>
      <c r="V431" s="4"/>
      <c r="W431" s="4"/>
      <c r="X431" s="4"/>
      <c r="Y431" s="4"/>
      <c r="Z431" s="4"/>
      <c r="AA431" s="4"/>
      <c r="AB431" s="4"/>
      <c r="AC431" s="4"/>
    </row>
    <row r="432" spans="1:29" ht="15.75" customHeight="1">
      <c r="B432" s="9"/>
      <c r="C432" s="15"/>
      <c r="D432" s="40"/>
      <c r="E432" s="107"/>
      <c r="F432" s="25"/>
      <c r="G432" s="37"/>
      <c r="H432" s="453"/>
      <c r="I432" s="487"/>
      <c r="J432" s="487"/>
      <c r="K432" s="487"/>
      <c r="L432" s="487"/>
      <c r="M432" s="487"/>
      <c r="N432" s="487"/>
      <c r="O432" s="487"/>
      <c r="P432" s="487"/>
      <c r="Q432" s="487"/>
      <c r="R432" s="454"/>
      <c r="S432" s="4"/>
      <c r="T432" s="4"/>
      <c r="U432" s="4"/>
      <c r="V432" s="4"/>
      <c r="W432" s="4"/>
      <c r="X432" s="4"/>
      <c r="Y432" s="4"/>
      <c r="Z432" s="4"/>
      <c r="AA432" s="4"/>
      <c r="AB432" s="4"/>
      <c r="AC432" s="4"/>
    </row>
    <row r="433" spans="1:29" s="45" customFormat="1" ht="11.25" customHeight="1" thickBot="1">
      <c r="A433" s="325"/>
      <c r="B433" s="48"/>
      <c r="C433" s="39"/>
      <c r="D433" s="40"/>
      <c r="E433" s="41"/>
      <c r="F433" s="42"/>
      <c r="G433" s="35"/>
      <c r="H433" s="55"/>
      <c r="I433" s="60"/>
      <c r="J433" s="43"/>
      <c r="K433" s="43"/>
      <c r="L433" s="43"/>
      <c r="M433" s="43"/>
      <c r="N433" s="44"/>
      <c r="O433" s="43"/>
    </row>
    <row r="434" spans="1:29" ht="27" customHeight="1">
      <c r="A434" s="325" t="s">
        <v>516</v>
      </c>
      <c r="B434" s="9"/>
      <c r="C434" s="15"/>
      <c r="D434" s="40"/>
      <c r="E434" s="41"/>
      <c r="H434" s="40"/>
      <c r="I434" s="50"/>
      <c r="J434" s="38"/>
      <c r="K434" s="443" t="s">
        <v>517</v>
      </c>
      <c r="L434" s="444"/>
      <c r="M434" s="444"/>
      <c r="N434" s="444"/>
      <c r="O434" s="445"/>
      <c r="P434" s="298"/>
      <c r="Q434" s="449">
        <v>0</v>
      </c>
      <c r="R434" s="29"/>
      <c r="Y434" s="3"/>
      <c r="AA434" s="4"/>
      <c r="AB434" s="4"/>
      <c r="AC434" s="4"/>
    </row>
    <row r="435" spans="1:29" ht="27" customHeight="1" thickBot="1">
      <c r="B435" s="9"/>
      <c r="C435" s="15"/>
      <c r="D435" s="40"/>
      <c r="E435" s="41"/>
      <c r="H435" s="40"/>
      <c r="I435" s="16"/>
      <c r="J435" s="25"/>
      <c r="K435" s="446"/>
      <c r="L435" s="447"/>
      <c r="M435" s="447"/>
      <c r="N435" s="447"/>
      <c r="O435" s="448"/>
      <c r="P435" s="297"/>
      <c r="Q435" s="450"/>
      <c r="R435" s="29"/>
      <c r="Y435" s="3"/>
      <c r="AA435" s="4"/>
      <c r="AB435" s="4"/>
      <c r="AC435" s="4"/>
    </row>
    <row r="436" spans="1:29" s="45" customFormat="1" ht="12" customHeight="1" thickBot="1">
      <c r="A436" s="325"/>
      <c r="B436" s="48"/>
      <c r="C436" s="39"/>
      <c r="D436" s="40"/>
      <c r="E436" s="41"/>
      <c r="F436" s="42"/>
      <c r="G436" s="42"/>
      <c r="H436" s="49" t="b">
        <f>Q436</f>
        <v>1</v>
      </c>
      <c r="I436" s="51">
        <f>IF(H436,1,0)</f>
        <v>1</v>
      </c>
      <c r="J436" s="20"/>
      <c r="K436" s="20"/>
      <c r="L436" s="21"/>
      <c r="P436" s="21"/>
      <c r="Q436" s="21" t="b">
        <f>NOT(OR(Q434="",Q434="Введите здесь значение"))</f>
        <v>1</v>
      </c>
      <c r="R436" s="43"/>
      <c r="S436" s="43"/>
      <c r="T436" s="43"/>
      <c r="U436" s="43"/>
      <c r="V436" s="43"/>
      <c r="W436" s="44"/>
      <c r="X436" s="43"/>
    </row>
    <row r="437" spans="1:29" ht="47.25" customHeight="1">
      <c r="A437" s="325" t="s">
        <v>518</v>
      </c>
      <c r="B437" s="9"/>
      <c r="C437" s="57"/>
      <c r="D437" s="38"/>
      <c r="E437" s="52"/>
      <c r="F437" s="102"/>
      <c r="G437" s="102"/>
      <c r="H437" s="59"/>
      <c r="I437" s="50"/>
      <c r="J437" s="38"/>
      <c r="K437" s="465" t="s">
        <v>519</v>
      </c>
      <c r="L437" s="466"/>
      <c r="M437" s="298"/>
      <c r="N437" s="455">
        <f>IF(NOT(AND(Q436,Q439)),"Этот показатель вычисляется по введенному значению в ячейке справа",IF(OR(Q437&gt;Q434,Q434=0),0,ROUND(Q437/Q434+0.00045,3)))</f>
        <v>0</v>
      </c>
      <c r="O437" s="456"/>
      <c r="P437" s="33"/>
      <c r="Q437" s="459">
        <v>0</v>
      </c>
      <c r="R437" s="461" t="s">
        <v>520</v>
      </c>
      <c r="S437" s="462"/>
      <c r="Y437" s="3"/>
      <c r="AA437" s="4"/>
      <c r="AB437" s="4"/>
      <c r="AC437" s="4"/>
    </row>
    <row r="438" spans="1:29" ht="47.25" customHeight="1" thickBot="1">
      <c r="C438" s="22"/>
      <c r="D438" s="22"/>
      <c r="E438" s="22"/>
      <c r="F438" s="22"/>
      <c r="G438" s="22"/>
      <c r="H438" s="58"/>
      <c r="I438" s="76"/>
      <c r="J438" s="25"/>
      <c r="K438" s="467"/>
      <c r="L438" s="468"/>
      <c r="M438" s="297"/>
      <c r="N438" s="457"/>
      <c r="O438" s="458"/>
      <c r="P438" s="34"/>
      <c r="Q438" s="460"/>
      <c r="R438" s="463"/>
      <c r="S438" s="464"/>
      <c r="Y438" s="3"/>
      <c r="AA438" s="4"/>
      <c r="AB438" s="4"/>
      <c r="AC438" s="4"/>
    </row>
    <row r="439" spans="1:29" s="45" customFormat="1" ht="11.25" customHeight="1">
      <c r="A439" s="325"/>
      <c r="B439" s="42"/>
      <c r="C439" s="42"/>
      <c r="D439" s="42"/>
      <c r="E439" s="42"/>
      <c r="F439" s="42"/>
      <c r="G439" s="42"/>
      <c r="H439" s="54" t="b">
        <f>N439</f>
        <v>1</v>
      </c>
      <c r="I439" s="45">
        <f>IF(H439,1,0)</f>
        <v>1</v>
      </c>
      <c r="J439" s="20"/>
      <c r="K439" s="43"/>
      <c r="L439" s="43"/>
      <c r="M439" s="43"/>
      <c r="N439" s="20" t="b">
        <f>Q439</f>
        <v>1</v>
      </c>
      <c r="O439" s="21"/>
      <c r="P439" s="21"/>
      <c r="Q439" s="21" t="b">
        <f>NOT(OR(Q437="",Q437="Введите здесь значение"))</f>
        <v>1</v>
      </c>
      <c r="R439" s="21"/>
      <c r="S439" s="21"/>
      <c r="T439" s="21"/>
      <c r="U439" s="21"/>
      <c r="V439" s="43"/>
      <c r="W439" s="43"/>
      <c r="X439" s="43"/>
      <c r="Y439" s="43"/>
      <c r="Z439" s="43"/>
      <c r="AA439" s="43"/>
      <c r="AB439" s="44"/>
      <c r="AC439" s="43"/>
    </row>
  </sheetData>
  <sheetProtection sheet="1" objects="1" scenarios="1"/>
  <mergeCells count="445">
    <mergeCell ref="F53:R54"/>
    <mergeCell ref="K68:L69"/>
    <mergeCell ref="N68:O69"/>
    <mergeCell ref="Q68:S68"/>
    <mergeCell ref="K44:L45"/>
    <mergeCell ref="N44:O45"/>
    <mergeCell ref="Q44:Q45"/>
    <mergeCell ref="R44:S45"/>
    <mergeCell ref="K23:O24"/>
    <mergeCell ref="Q23:Q24"/>
    <mergeCell ref="K38:L39"/>
    <mergeCell ref="N38:O39"/>
    <mergeCell ref="Q38:S38"/>
    <mergeCell ref="Q39:S39"/>
    <mergeCell ref="K41:L42"/>
    <mergeCell ref="N41:O42"/>
    <mergeCell ref="Q41:Q42"/>
    <mergeCell ref="R41:S42"/>
    <mergeCell ref="H29:R30"/>
    <mergeCell ref="K32:L33"/>
    <mergeCell ref="N32:O33"/>
    <mergeCell ref="K35:L36"/>
    <mergeCell ref="N35:O36"/>
    <mergeCell ref="Q35:S35"/>
    <mergeCell ref="H83:R84"/>
    <mergeCell ref="K80:L81"/>
    <mergeCell ref="N80:O81"/>
    <mergeCell ref="Q80:S80"/>
    <mergeCell ref="N131:O132"/>
    <mergeCell ref="Q131:Q132"/>
    <mergeCell ref="Q98:Q99"/>
    <mergeCell ref="R98:S99"/>
    <mergeCell ref="K116:L117"/>
    <mergeCell ref="N116:O117"/>
    <mergeCell ref="K107:L108"/>
    <mergeCell ref="N107:O108"/>
    <mergeCell ref="Q107:Q108"/>
    <mergeCell ref="R107:S108"/>
    <mergeCell ref="K110:L111"/>
    <mergeCell ref="N110:O111"/>
    <mergeCell ref="Q110:Q111"/>
    <mergeCell ref="R110:S111"/>
    <mergeCell ref="R119:S120"/>
    <mergeCell ref="R131:S132"/>
    <mergeCell ref="K125:L126"/>
    <mergeCell ref="N125:O126"/>
    <mergeCell ref="Q125:Q126"/>
    <mergeCell ref="R125:S126"/>
    <mergeCell ref="K437:L438"/>
    <mergeCell ref="N437:O438"/>
    <mergeCell ref="Q437:Q438"/>
    <mergeCell ref="R437:S438"/>
    <mergeCell ref="K434:O435"/>
    <mergeCell ref="Q434:Q435"/>
    <mergeCell ref="H419:R420"/>
    <mergeCell ref="K422:L423"/>
    <mergeCell ref="N422:O423"/>
    <mergeCell ref="Q422:Q423"/>
    <mergeCell ref="R422:S423"/>
    <mergeCell ref="H425:R426"/>
    <mergeCell ref="K428:L429"/>
    <mergeCell ref="N428:O429"/>
    <mergeCell ref="Q428:Q429"/>
    <mergeCell ref="R428:S429"/>
    <mergeCell ref="H431:R432"/>
    <mergeCell ref="Q146:S146"/>
    <mergeCell ref="D344:R344"/>
    <mergeCell ref="F345:R345"/>
    <mergeCell ref="Q353:Q354"/>
    <mergeCell ref="R353:S354"/>
    <mergeCell ref="K359:L360"/>
    <mergeCell ref="N359:O360"/>
    <mergeCell ref="R359:S360"/>
    <mergeCell ref="K374:L375"/>
    <mergeCell ref="N374:O375"/>
    <mergeCell ref="Q374:Q375"/>
    <mergeCell ref="R374:S375"/>
    <mergeCell ref="K365:L366"/>
    <mergeCell ref="N365:O366"/>
    <mergeCell ref="Q365:Q366"/>
    <mergeCell ref="R365:S366"/>
    <mergeCell ref="H356:R357"/>
    <mergeCell ref="Q359:Q360"/>
    <mergeCell ref="K320:L321"/>
    <mergeCell ref="N320:O321"/>
    <mergeCell ref="Q320:Q321"/>
    <mergeCell ref="R320:S321"/>
    <mergeCell ref="K323:L324"/>
    <mergeCell ref="N323:O324"/>
    <mergeCell ref="Q323:Q324"/>
    <mergeCell ref="R323:S324"/>
    <mergeCell ref="K326:O327"/>
    <mergeCell ref="Q326:Q327"/>
    <mergeCell ref="K311:L312"/>
    <mergeCell ref="N311:O312"/>
    <mergeCell ref="Q311:Q312"/>
    <mergeCell ref="R311:S312"/>
    <mergeCell ref="K314:L315"/>
    <mergeCell ref="N314:O315"/>
    <mergeCell ref="Q314:Q315"/>
    <mergeCell ref="R314:S315"/>
    <mergeCell ref="K317:L318"/>
    <mergeCell ref="N317:O318"/>
    <mergeCell ref="Q317:Q318"/>
    <mergeCell ref="R317:S318"/>
    <mergeCell ref="K302:L303"/>
    <mergeCell ref="N302:O303"/>
    <mergeCell ref="Q302:Q303"/>
    <mergeCell ref="R302:S303"/>
    <mergeCell ref="K305:L306"/>
    <mergeCell ref="N305:O306"/>
    <mergeCell ref="Q305:Q306"/>
    <mergeCell ref="R305:S306"/>
    <mergeCell ref="K308:L309"/>
    <mergeCell ref="N308:O309"/>
    <mergeCell ref="Q308:Q309"/>
    <mergeCell ref="R308:S309"/>
    <mergeCell ref="Q299:Q300"/>
    <mergeCell ref="R299:S300"/>
    <mergeCell ref="N296:O297"/>
    <mergeCell ref="H281:R282"/>
    <mergeCell ref="H290:R291"/>
    <mergeCell ref="K284:L285"/>
    <mergeCell ref="N284:O285"/>
    <mergeCell ref="K287:L288"/>
    <mergeCell ref="N287:O288"/>
    <mergeCell ref="Q296:Q297"/>
    <mergeCell ref="R296:S297"/>
    <mergeCell ref="K299:L300"/>
    <mergeCell ref="N299:O300"/>
    <mergeCell ref="D5:R6"/>
    <mergeCell ref="F8:R9"/>
    <mergeCell ref="H11:R12"/>
    <mergeCell ref="H56:R57"/>
    <mergeCell ref="Q137:Q138"/>
    <mergeCell ref="Q81:S81"/>
    <mergeCell ref="Q113:Q114"/>
    <mergeCell ref="K104:L105"/>
    <mergeCell ref="N104:O105"/>
    <mergeCell ref="Q104:Q105"/>
    <mergeCell ref="R104:S105"/>
    <mergeCell ref="K92:L93"/>
    <mergeCell ref="K101:L102"/>
    <mergeCell ref="N101:O102"/>
    <mergeCell ref="Q101:Q102"/>
    <mergeCell ref="R101:S102"/>
    <mergeCell ref="K86:L87"/>
    <mergeCell ref="N86:O87"/>
    <mergeCell ref="Q86:Q87"/>
    <mergeCell ref="R86:S87"/>
    <mergeCell ref="H89:R90"/>
    <mergeCell ref="N92:O93"/>
    <mergeCell ref="Q92:Q93"/>
    <mergeCell ref="R92:S93"/>
    <mergeCell ref="B3:R3"/>
    <mergeCell ref="H383:R384"/>
    <mergeCell ref="Q389:Q390"/>
    <mergeCell ref="N389:O390"/>
    <mergeCell ref="H173:R174"/>
    <mergeCell ref="H188:R189"/>
    <mergeCell ref="H200:R201"/>
    <mergeCell ref="H209:R210"/>
    <mergeCell ref="H227:R228"/>
    <mergeCell ref="H233:R234"/>
    <mergeCell ref="H242:R243"/>
    <mergeCell ref="H248:R249"/>
    <mergeCell ref="D149:R150"/>
    <mergeCell ref="F152:R153"/>
    <mergeCell ref="D50:R51"/>
    <mergeCell ref="K113:O114"/>
    <mergeCell ref="D257:R257"/>
    <mergeCell ref="F258:R258"/>
    <mergeCell ref="K95:L96"/>
    <mergeCell ref="N95:O96"/>
    <mergeCell ref="Q95:Q96"/>
    <mergeCell ref="R95:S96"/>
    <mergeCell ref="K98:L99"/>
    <mergeCell ref="N98:O99"/>
    <mergeCell ref="D416:R416"/>
    <mergeCell ref="H407:R408"/>
    <mergeCell ref="K410:L411"/>
    <mergeCell ref="N410:O411"/>
    <mergeCell ref="Q410:Q411"/>
    <mergeCell ref="R410:S411"/>
    <mergeCell ref="K404:L405"/>
    <mergeCell ref="N404:O405"/>
    <mergeCell ref="Q116:Q117"/>
    <mergeCell ref="R116:S117"/>
    <mergeCell ref="K122:L123"/>
    <mergeCell ref="N122:O123"/>
    <mergeCell ref="Q122:Q123"/>
    <mergeCell ref="R122:S123"/>
    <mergeCell ref="K119:L120"/>
    <mergeCell ref="N119:O120"/>
    <mergeCell ref="Q119:Q120"/>
    <mergeCell ref="R230:S231"/>
    <mergeCell ref="K236:L237"/>
    <mergeCell ref="N236:O237"/>
    <mergeCell ref="Q236:Q237"/>
    <mergeCell ref="R236:S237"/>
    <mergeCell ref="K251:L252"/>
    <mergeCell ref="K131:L132"/>
    <mergeCell ref="F417:R417"/>
    <mergeCell ref="K212:L213"/>
    <mergeCell ref="N212:O213"/>
    <mergeCell ref="Q212:Q213"/>
    <mergeCell ref="R212:S213"/>
    <mergeCell ref="K194:L195"/>
    <mergeCell ref="N194:O195"/>
    <mergeCell ref="Q194:Q195"/>
    <mergeCell ref="R194:S195"/>
    <mergeCell ref="K215:L216"/>
    <mergeCell ref="N215:O216"/>
    <mergeCell ref="Q215:Q216"/>
    <mergeCell ref="R215:S216"/>
    <mergeCell ref="K245:L246"/>
    <mergeCell ref="N245:O246"/>
    <mergeCell ref="Q245:Q246"/>
    <mergeCell ref="R245:S246"/>
    <mergeCell ref="K230:L231"/>
    <mergeCell ref="N230:O231"/>
    <mergeCell ref="Q230:Q231"/>
    <mergeCell ref="K413:L414"/>
    <mergeCell ref="N413:O414"/>
    <mergeCell ref="Q413:Q414"/>
    <mergeCell ref="R413:S414"/>
    <mergeCell ref="N251:O252"/>
    <mergeCell ref="Q251:Q252"/>
    <mergeCell ref="R251:S252"/>
    <mergeCell ref="H260:R261"/>
    <mergeCell ref="K239:L240"/>
    <mergeCell ref="N239:O240"/>
    <mergeCell ref="Q239:Q240"/>
    <mergeCell ref="R239:S240"/>
    <mergeCell ref="D254:R255"/>
    <mergeCell ref="K266:L267"/>
    <mergeCell ref="N266:O267"/>
    <mergeCell ref="Q266:Q267"/>
    <mergeCell ref="R266:S267"/>
    <mergeCell ref="K278:L279"/>
    <mergeCell ref="N278:O279"/>
    <mergeCell ref="Q278:Q279"/>
    <mergeCell ref="R278:S279"/>
    <mergeCell ref="Q284:Q285"/>
    <mergeCell ref="R284:S285"/>
    <mergeCell ref="K275:L276"/>
    <mergeCell ref="N275:O276"/>
    <mergeCell ref="Q275:Q276"/>
    <mergeCell ref="R275:S276"/>
    <mergeCell ref="K269:O270"/>
    <mergeCell ref="Q269:Q270"/>
    <mergeCell ref="K272:L273"/>
    <mergeCell ref="N272:O273"/>
    <mergeCell ref="Q272:Q273"/>
    <mergeCell ref="R272:S273"/>
    <mergeCell ref="Q329:Q330"/>
    <mergeCell ref="K335:L336"/>
    <mergeCell ref="N335:O336"/>
    <mergeCell ref="Q335:Q336"/>
    <mergeCell ref="R335:S336"/>
    <mergeCell ref="K329:O330"/>
    <mergeCell ref="K341:O342"/>
    <mergeCell ref="K389:L390"/>
    <mergeCell ref="K350:L351"/>
    <mergeCell ref="N350:O351"/>
    <mergeCell ref="Q350:Q351"/>
    <mergeCell ref="R350:S351"/>
    <mergeCell ref="K353:L354"/>
    <mergeCell ref="K371:L372"/>
    <mergeCell ref="N371:O372"/>
    <mergeCell ref="Q371:Q372"/>
    <mergeCell ref="R371:S372"/>
    <mergeCell ref="K380:L381"/>
    <mergeCell ref="N380:O381"/>
    <mergeCell ref="Q380:Q381"/>
    <mergeCell ref="R380:S381"/>
    <mergeCell ref="K368:L369"/>
    <mergeCell ref="N368:O369"/>
    <mergeCell ref="Q368:Q369"/>
    <mergeCell ref="K392:L393"/>
    <mergeCell ref="Q404:Q405"/>
    <mergeCell ref="R404:S405"/>
    <mergeCell ref="K401:L402"/>
    <mergeCell ref="N401:O402"/>
    <mergeCell ref="Q401:Q402"/>
    <mergeCell ref="R401:S402"/>
    <mergeCell ref="H395:R396"/>
    <mergeCell ref="K362:L363"/>
    <mergeCell ref="N362:O363"/>
    <mergeCell ref="Q362:Q363"/>
    <mergeCell ref="R362:S363"/>
    <mergeCell ref="K377:L378"/>
    <mergeCell ref="N377:O378"/>
    <mergeCell ref="Q377:Q378"/>
    <mergeCell ref="R377:S378"/>
    <mergeCell ref="R389:S390"/>
    <mergeCell ref="Q392:Q393"/>
    <mergeCell ref="R392:S393"/>
    <mergeCell ref="N392:O393"/>
    <mergeCell ref="N398:O399"/>
    <mergeCell ref="Q398:Q399"/>
    <mergeCell ref="R398:S399"/>
    <mergeCell ref="K398:L399"/>
    <mergeCell ref="K263:L264"/>
    <mergeCell ref="N263:O264"/>
    <mergeCell ref="Q263:Q264"/>
    <mergeCell ref="R263:S264"/>
    <mergeCell ref="K296:L297"/>
    <mergeCell ref="K386:L387"/>
    <mergeCell ref="N386:O387"/>
    <mergeCell ref="Q386:Q387"/>
    <mergeCell ref="R386:S387"/>
    <mergeCell ref="Q341:Q342"/>
    <mergeCell ref="K338:L339"/>
    <mergeCell ref="N338:O339"/>
    <mergeCell ref="Q338:Q339"/>
    <mergeCell ref="R338:S339"/>
    <mergeCell ref="H332:R333"/>
    <mergeCell ref="H347:R348"/>
    <mergeCell ref="Q287:Q288"/>
    <mergeCell ref="R287:S288"/>
    <mergeCell ref="K293:L294"/>
    <mergeCell ref="N293:O294"/>
    <mergeCell ref="Q293:Q294"/>
    <mergeCell ref="R293:S294"/>
    <mergeCell ref="R368:S369"/>
    <mergeCell ref="N353:O354"/>
    <mergeCell ref="Q14:Q15"/>
    <mergeCell ref="K14:O15"/>
    <mergeCell ref="K17:O18"/>
    <mergeCell ref="Q17:Q18"/>
    <mergeCell ref="Q36:S36"/>
    <mergeCell ref="Q32:Q33"/>
    <mergeCell ref="R32:S33"/>
    <mergeCell ref="N47:O48"/>
    <mergeCell ref="K47:L48"/>
    <mergeCell ref="Q47:Q48"/>
    <mergeCell ref="R47:S48"/>
    <mergeCell ref="K20:L21"/>
    <mergeCell ref="N20:O21"/>
    <mergeCell ref="Q20:S20"/>
    <mergeCell ref="Q21:S21"/>
    <mergeCell ref="K26:L27"/>
    <mergeCell ref="N26:O27"/>
    <mergeCell ref="Q26:Q27"/>
    <mergeCell ref="R26:S27"/>
    <mergeCell ref="Q69:S69"/>
    <mergeCell ref="K65:L66"/>
    <mergeCell ref="N65:O66"/>
    <mergeCell ref="Q65:S65"/>
    <mergeCell ref="Q66:S66"/>
    <mergeCell ref="K59:L60"/>
    <mergeCell ref="H77:R78"/>
    <mergeCell ref="N59:O60"/>
    <mergeCell ref="Q59:S59"/>
    <mergeCell ref="Q60:S60"/>
    <mergeCell ref="K74:L75"/>
    <mergeCell ref="N74:O75"/>
    <mergeCell ref="Q74:Q75"/>
    <mergeCell ref="R74:S75"/>
    <mergeCell ref="K71:L72"/>
    <mergeCell ref="N71:O72"/>
    <mergeCell ref="Q71:Q72"/>
    <mergeCell ref="R71:S72"/>
    <mergeCell ref="K62:L63"/>
    <mergeCell ref="N62:O63"/>
    <mergeCell ref="Q62:S62"/>
    <mergeCell ref="Q63:S63"/>
    <mergeCell ref="H128:R129"/>
    <mergeCell ref="K170:L171"/>
    <mergeCell ref="N170:O171"/>
    <mergeCell ref="K140:L141"/>
    <mergeCell ref="N140:O141"/>
    <mergeCell ref="H143:R144"/>
    <mergeCell ref="Q140:S140"/>
    <mergeCell ref="Q141:S141"/>
    <mergeCell ref="N164:O165"/>
    <mergeCell ref="R164:S165"/>
    <mergeCell ref="K167:L168"/>
    <mergeCell ref="N167:O168"/>
    <mergeCell ref="Q167:Q168"/>
    <mergeCell ref="R167:S168"/>
    <mergeCell ref="H155:R156"/>
    <mergeCell ref="K134:L135"/>
    <mergeCell ref="N134:O135"/>
    <mergeCell ref="R137:S138"/>
    <mergeCell ref="Q134:Q135"/>
    <mergeCell ref="R134:S135"/>
    <mergeCell ref="K137:L138"/>
    <mergeCell ref="N137:O138"/>
    <mergeCell ref="K146:L147"/>
    <mergeCell ref="N146:O147"/>
    <mergeCell ref="Q170:Q171"/>
    <mergeCell ref="R170:S171"/>
    <mergeCell ref="K158:L159"/>
    <mergeCell ref="N158:O159"/>
    <mergeCell ref="K161:L162"/>
    <mergeCell ref="N161:O162"/>
    <mergeCell ref="Q161:Q162"/>
    <mergeCell ref="R161:S162"/>
    <mergeCell ref="Q164:Q165"/>
    <mergeCell ref="K164:L165"/>
    <mergeCell ref="Q147:S147"/>
    <mergeCell ref="K206:L207"/>
    <mergeCell ref="N206:O207"/>
    <mergeCell ref="Q206:Q207"/>
    <mergeCell ref="R206:S207"/>
    <mergeCell ref="K203:L204"/>
    <mergeCell ref="N203:O204"/>
    <mergeCell ref="Q203:Q204"/>
    <mergeCell ref="R203:S204"/>
    <mergeCell ref="N191:O192"/>
    <mergeCell ref="K191:L192"/>
    <mergeCell ref="Q191:Q192"/>
    <mergeCell ref="R191:S192"/>
    <mergeCell ref="K185:L186"/>
    <mergeCell ref="Q158:S158"/>
    <mergeCell ref="Q159:S159"/>
    <mergeCell ref="K182:L183"/>
    <mergeCell ref="N182:O183"/>
    <mergeCell ref="Q182:Q183"/>
    <mergeCell ref="R182:S183"/>
    <mergeCell ref="Q197:S197"/>
    <mergeCell ref="Q198:S198"/>
    <mergeCell ref="K197:L198"/>
    <mergeCell ref="N197:O198"/>
    <mergeCell ref="K221:O222"/>
    <mergeCell ref="Q221:Q222"/>
    <mergeCell ref="K224:L225"/>
    <mergeCell ref="N224:O225"/>
    <mergeCell ref="Q224:Q225"/>
    <mergeCell ref="R224:S225"/>
    <mergeCell ref="K176:L177"/>
    <mergeCell ref="N176:O177"/>
    <mergeCell ref="Q176:Q177"/>
    <mergeCell ref="R176:S177"/>
    <mergeCell ref="N185:O186"/>
    <mergeCell ref="Q185:Q186"/>
    <mergeCell ref="R185:S186"/>
    <mergeCell ref="K218:L219"/>
    <mergeCell ref="N218:O219"/>
    <mergeCell ref="Q218:Q219"/>
    <mergeCell ref="R218:S219"/>
    <mergeCell ref="K179:O180"/>
    <mergeCell ref="Q179:Q180"/>
  </mergeCells>
  <conditionalFormatting sqref="Q95">
    <cfRule type="cellIs" dxfId="729" priority="2024" operator="equal">
      <formula>""</formula>
    </cfRule>
    <cfRule type="cellIs" dxfId="728" priority="2025" operator="equal">
      <formula>"Введите здесь значение"</formula>
    </cfRule>
  </conditionalFormatting>
  <conditionalFormatting sqref="Q86">
    <cfRule type="cellIs" dxfId="727" priority="2041" operator="equal">
      <formula>""</formula>
    </cfRule>
    <cfRule type="cellIs" dxfId="726" priority="2042" operator="equal">
      <formula>"Введите здесь значение"</formula>
    </cfRule>
  </conditionalFormatting>
  <conditionalFormatting sqref="Q92">
    <cfRule type="cellIs" dxfId="725" priority="2030" operator="equal">
      <formula>""</formula>
    </cfRule>
    <cfRule type="cellIs" dxfId="724" priority="2031" operator="equal">
      <formula>"Введите здесь значение"</formula>
    </cfRule>
  </conditionalFormatting>
  <conditionalFormatting sqref="Q98">
    <cfRule type="cellIs" dxfId="723" priority="2021" operator="equal">
      <formula>""</formula>
    </cfRule>
    <cfRule type="cellIs" dxfId="722" priority="2022" operator="equal">
      <formula>"Введите здесь значение"</formula>
    </cfRule>
  </conditionalFormatting>
  <conditionalFormatting sqref="Q104">
    <cfRule type="cellIs" dxfId="721" priority="2015" operator="equal">
      <formula>""</formula>
    </cfRule>
    <cfRule type="cellIs" dxfId="720" priority="2016" operator="equal">
      <formula>"Введите здесь значение"</formula>
    </cfRule>
  </conditionalFormatting>
  <conditionalFormatting sqref="Q125">
    <cfRule type="cellIs" dxfId="719" priority="2003" operator="equal">
      <formula>""</formula>
    </cfRule>
    <cfRule type="cellIs" dxfId="718" priority="2004" operator="equal">
      <formula>"Введите здесь значение"</formula>
    </cfRule>
  </conditionalFormatting>
  <conditionalFormatting sqref="Q113">
    <cfRule type="cellIs" dxfId="717" priority="1999" operator="equal">
      <formula>""</formula>
    </cfRule>
    <cfRule type="cellIs" dxfId="716" priority="2000" operator="equal">
      <formula>"Введите здесь значение"</formula>
    </cfRule>
  </conditionalFormatting>
  <conditionalFormatting sqref="Q194">
    <cfRule type="cellIs" dxfId="715" priority="1832" operator="equal">
      <formula>""</formula>
    </cfRule>
    <cfRule type="cellIs" dxfId="714" priority="1833" operator="equal">
      <formula>"Введите здесь значение"</formula>
    </cfRule>
  </conditionalFormatting>
  <conditionalFormatting sqref="Q185">
    <cfRule type="cellIs" dxfId="713" priority="1843" operator="equal">
      <formula>""</formula>
    </cfRule>
    <cfRule type="cellIs" dxfId="712" priority="1844" operator="equal">
      <formula>"Введите здесь значение"</formula>
    </cfRule>
  </conditionalFormatting>
  <conditionalFormatting sqref="Q191">
    <cfRule type="cellIs" dxfId="711" priority="1821" operator="equal">
      <formula>""</formula>
    </cfRule>
    <cfRule type="cellIs" dxfId="710" priority="1822" operator="equal">
      <formula>"Введите здесь значение"</formula>
    </cfRule>
  </conditionalFormatting>
  <conditionalFormatting sqref="Q212">
    <cfRule type="cellIs" dxfId="709" priority="1796" operator="equal">
      <formula>""</formula>
    </cfRule>
    <cfRule type="cellIs" dxfId="708" priority="1797" operator="equal">
      <formula>"Введите здесь значение"</formula>
    </cfRule>
  </conditionalFormatting>
  <conditionalFormatting sqref="Q215">
    <cfRule type="cellIs" dxfId="707" priority="1793" operator="equal">
      <formula>""</formula>
    </cfRule>
    <cfRule type="cellIs" dxfId="706" priority="1794" operator="equal">
      <formula>"Введите здесь значение"</formula>
    </cfRule>
  </conditionalFormatting>
  <conditionalFormatting sqref="Q230">
    <cfRule type="cellIs" dxfId="705" priority="1781" operator="equal">
      <formula>""</formula>
    </cfRule>
    <cfRule type="cellIs" dxfId="704" priority="1782" operator="equal">
      <formula>"Введите здесь значение"</formula>
    </cfRule>
  </conditionalFormatting>
  <conditionalFormatting sqref="Q236">
    <cfRule type="cellIs" dxfId="703" priority="1755" operator="equal">
      <formula>""</formula>
    </cfRule>
    <cfRule type="cellIs" dxfId="702" priority="1756" operator="equal">
      <formula>"Введите здесь значение"</formula>
    </cfRule>
  </conditionalFormatting>
  <conditionalFormatting sqref="Q239">
    <cfRule type="cellIs" dxfId="701" priority="1752" operator="equal">
      <formula>""</formula>
    </cfRule>
    <cfRule type="cellIs" dxfId="700" priority="1753" operator="equal">
      <formula>"Введите здесь значение"</formula>
    </cfRule>
  </conditionalFormatting>
  <conditionalFormatting sqref="Q245">
    <cfRule type="cellIs" dxfId="699" priority="1745" operator="equal">
      <formula>""</formula>
    </cfRule>
    <cfRule type="cellIs" dxfId="698" priority="1746" operator="equal">
      <formula>"Введите здесь значение"</formula>
    </cfRule>
  </conditionalFormatting>
  <conditionalFormatting sqref="Q251">
    <cfRule type="cellIs" dxfId="697" priority="1736" operator="equal">
      <formula>""</formula>
    </cfRule>
    <cfRule type="cellIs" dxfId="696" priority="1737" operator="equal">
      <formula>"Введите здесь значение"</formula>
    </cfRule>
  </conditionalFormatting>
  <conditionalFormatting sqref="Q263">
    <cfRule type="cellIs" dxfId="695" priority="1515" operator="equal">
      <formula>""</formula>
    </cfRule>
    <cfRule type="cellIs" dxfId="694" priority="1516" operator="equal">
      <formula>"Введите здесь значение"</formula>
    </cfRule>
  </conditionalFormatting>
  <conditionalFormatting sqref="Q293">
    <cfRule type="cellIs" dxfId="693" priority="1497" operator="equal">
      <formula>""</formula>
    </cfRule>
    <cfRule type="cellIs" dxfId="692" priority="1498" operator="equal">
      <formula>"Введите здесь значение"</formula>
    </cfRule>
  </conditionalFormatting>
  <conditionalFormatting sqref="Q350">
    <cfRule type="cellIs" dxfId="691" priority="1464" operator="equal">
      <formula>""</formula>
    </cfRule>
    <cfRule type="cellIs" dxfId="690" priority="1465" operator="equal">
      <formula>"Введите здесь значение"</formula>
    </cfRule>
  </conditionalFormatting>
  <conditionalFormatting sqref="Q335">
    <cfRule type="cellIs" dxfId="689" priority="1478" operator="equal">
      <formula>""</formula>
    </cfRule>
    <cfRule type="cellIs" dxfId="688" priority="1479" operator="equal">
      <formula>"Введите здесь значение"</formula>
    </cfRule>
  </conditionalFormatting>
  <conditionalFormatting sqref="Q404">
    <cfRule type="cellIs" dxfId="687" priority="1419" operator="equal">
      <formula>""</formula>
    </cfRule>
    <cfRule type="cellIs" dxfId="686" priority="1420" operator="equal">
      <formula>"Введите здесь значение"</formula>
    </cfRule>
  </conditionalFormatting>
  <conditionalFormatting sqref="Q380">
    <cfRule type="cellIs" dxfId="685" priority="1446" operator="equal">
      <formula>""</formula>
    </cfRule>
    <cfRule type="cellIs" dxfId="684" priority="1447" operator="equal">
      <formula>"Введите здесь значение"</formula>
    </cfRule>
  </conditionalFormatting>
  <conditionalFormatting sqref="Q362">
    <cfRule type="cellIs" dxfId="683" priority="1449" operator="equal">
      <formula>""</formula>
    </cfRule>
    <cfRule type="cellIs" dxfId="682" priority="1450" operator="equal">
      <formula>"Введите здесь значение"</formula>
    </cfRule>
  </conditionalFormatting>
  <conditionalFormatting sqref="Q386">
    <cfRule type="cellIs" dxfId="681" priority="1429" operator="equal">
      <formula>""</formula>
    </cfRule>
    <cfRule type="cellIs" dxfId="680" priority="1430" operator="equal">
      <formula>"Введите здесь значение"</formula>
    </cfRule>
  </conditionalFormatting>
  <conditionalFormatting sqref="Q278">
    <cfRule type="cellIs" dxfId="679" priority="1379" operator="equal">
      <formula>""</formula>
    </cfRule>
    <cfRule type="cellIs" dxfId="678" priority="1380" operator="equal">
      <formula>"Введите здесь значение"</formula>
    </cfRule>
  </conditionalFormatting>
  <conditionalFormatting sqref="N335">
    <cfRule type="cellIs" dxfId="677" priority="1347" operator="equal">
      <formula>"Этот показатель вычисляется по введенному значению в ячейке справа"</formula>
    </cfRule>
  </conditionalFormatting>
  <conditionalFormatting sqref="Q266">
    <cfRule type="cellIs" dxfId="676" priority="1382" operator="equal">
      <formula>""</formula>
    </cfRule>
    <cfRule type="cellIs" dxfId="675" priority="1383" operator="equal">
      <formula>"Введите здесь значение"</formula>
    </cfRule>
  </conditionalFormatting>
  <conditionalFormatting sqref="N293">
    <cfRule type="cellIs" dxfId="674" priority="1348" operator="equal">
      <formula>"Этот показатель вычисляется по введенному значению в ячейке справа"</formula>
    </cfRule>
  </conditionalFormatting>
  <conditionalFormatting sqref="Q284">
    <cfRule type="cellIs" dxfId="673" priority="1372" operator="equal">
      <formula>""</formula>
    </cfRule>
    <cfRule type="cellIs" dxfId="672" priority="1373" operator="equal">
      <formula>"Введите здесь значение"</formula>
    </cfRule>
  </conditionalFormatting>
  <conditionalFormatting sqref="Q287">
    <cfRule type="cellIs" dxfId="671" priority="1369" operator="equal">
      <formula>""</formula>
    </cfRule>
    <cfRule type="cellIs" dxfId="670" priority="1370" operator="equal">
      <formula>"Введите здесь значение"</formula>
    </cfRule>
  </conditionalFormatting>
  <conditionalFormatting sqref="Q338">
    <cfRule type="cellIs" dxfId="669" priority="1345" operator="equal">
      <formula>""</formula>
    </cfRule>
    <cfRule type="cellIs" dxfId="668" priority="1346" operator="equal">
      <formula>"Введите здесь значение"</formula>
    </cfRule>
  </conditionalFormatting>
  <conditionalFormatting sqref="N401">
    <cfRule type="cellIs" dxfId="667" priority="1314" operator="equal">
      <formula>"Этот показатель вычисляется по введенному значению в ячейке справа"</formula>
    </cfRule>
  </conditionalFormatting>
  <conditionalFormatting sqref="Q398">
    <cfRule type="cellIs" dxfId="666" priority="1321" operator="equal">
      <formula>""</formula>
    </cfRule>
    <cfRule type="cellIs" dxfId="665" priority="1322" operator="equal">
      <formula>"Введите здесь значение"</formula>
    </cfRule>
  </conditionalFormatting>
  <conditionalFormatting sqref="Q401">
    <cfRule type="cellIs" dxfId="664" priority="1315" operator="equal">
      <formula>""</formula>
    </cfRule>
    <cfRule type="cellIs" dxfId="663" priority="1316" operator="equal">
      <formula>"Введите здесь значение"</formula>
    </cfRule>
  </conditionalFormatting>
  <conditionalFormatting sqref="N230">
    <cfRule type="cellIs" dxfId="662" priority="1078" operator="equal">
      <formula>"Этот показатель вычисляется по введенному значению в ячейке справа"</formula>
    </cfRule>
  </conditionalFormatting>
  <conditionalFormatting sqref="N278">
    <cfRule type="cellIs" dxfId="661" priority="1072" operator="equal">
      <formula>"Этот показатель вычисляется по введенному значению в ячейке справа"</formula>
    </cfRule>
  </conditionalFormatting>
  <conditionalFormatting sqref="N104">
    <cfRule type="cellIs" dxfId="660" priority="1088" operator="equal">
      <formula>"Этот показатель вычисляется по введенному значению в ячейке справа"</formula>
    </cfRule>
  </conditionalFormatting>
  <conditionalFormatting sqref="N245">
    <cfRule type="cellIs" dxfId="659" priority="1074" operator="equal">
      <formula>"Этот показатель вычисляется по введенному значению в ячейке справа"</formula>
    </cfRule>
  </conditionalFormatting>
  <conditionalFormatting sqref="N251">
    <cfRule type="cellIs" dxfId="658" priority="1073" operator="equal">
      <formula>"Этот показатель вычисляется по введенному значению в ячейке справа"</formula>
    </cfRule>
  </conditionalFormatting>
  <conditionalFormatting sqref="N212">
    <cfRule type="cellIs" dxfId="657" priority="1080" operator="equal">
      <formula>"Этот показатель вычисляется по введенному значению в ячейке справа"</formula>
    </cfRule>
  </conditionalFormatting>
  <conditionalFormatting sqref="Q368">
    <cfRule type="cellIs" dxfId="656" priority="1056" operator="equal">
      <formula>""</formula>
    </cfRule>
    <cfRule type="cellIs" dxfId="655" priority="1057" operator="equal">
      <formula>"Введите здесь значение"</formula>
    </cfRule>
  </conditionalFormatting>
  <conditionalFormatting sqref="Q365">
    <cfRule type="cellIs" dxfId="654" priority="1053" operator="equal">
      <formula>""</formula>
    </cfRule>
    <cfRule type="cellIs" dxfId="653" priority="1054" operator="equal">
      <formula>"Введите здесь значение"</formula>
    </cfRule>
  </conditionalFormatting>
  <conditionalFormatting sqref="Q371">
    <cfRule type="cellIs" dxfId="652" priority="1042" operator="equal">
      <formula>""</formula>
    </cfRule>
    <cfRule type="cellIs" dxfId="651" priority="1043" operator="equal">
      <formula>"Введите здесь значение"</formula>
    </cfRule>
  </conditionalFormatting>
  <conditionalFormatting sqref="Q101">
    <cfRule type="cellIs" dxfId="650" priority="969" operator="equal">
      <formula>""</formula>
    </cfRule>
    <cfRule type="cellIs" dxfId="649" priority="970" operator="equal">
      <formula>"Введите здесь значение"</formula>
    </cfRule>
  </conditionalFormatting>
  <conditionalFormatting sqref="Q116">
    <cfRule type="cellIs" dxfId="648" priority="966" operator="equal">
      <formula>""</formula>
    </cfRule>
    <cfRule type="cellIs" dxfId="647" priority="967" operator="equal">
      <formula>"Введите здесь значение"</formula>
    </cfRule>
  </conditionalFormatting>
  <conditionalFormatting sqref="Q59">
    <cfRule type="cellIs" dxfId="646" priority="768" operator="equal">
      <formula>""</formula>
    </cfRule>
    <cfRule type="cellIs" dxfId="645" priority="769" operator="equal">
      <formula>"Укажите здесь ссылку на документ"</formula>
    </cfRule>
  </conditionalFormatting>
  <conditionalFormatting sqref="Q60">
    <cfRule type="cellIs" dxfId="644" priority="766" operator="equal">
      <formula>""</formula>
    </cfRule>
    <cfRule type="cellIs" dxfId="643" priority="767" operator="equal">
      <formula>"Укажите здесь название документа и соответствующий номер страницы"</formula>
    </cfRule>
  </conditionalFormatting>
  <conditionalFormatting sqref="N59:O60">
    <cfRule type="cellIs" dxfId="642" priority="765" operator="equal">
      <formula>"Укажите здесь ""Имеется"" или ""Отсутствует"""</formula>
    </cfRule>
  </conditionalFormatting>
  <conditionalFormatting sqref="Q59:S59">
    <cfRule type="expression" dxfId="641" priority="764" stopIfTrue="1">
      <formula>$N59="Отсутствует"</formula>
    </cfRule>
  </conditionalFormatting>
  <conditionalFormatting sqref="Q60:S60">
    <cfRule type="expression" dxfId="640" priority="763" stopIfTrue="1">
      <formula>$N59="Отсутствует"</formula>
    </cfRule>
  </conditionalFormatting>
  <conditionalFormatting sqref="Q35">
    <cfRule type="cellIs" dxfId="639" priority="622" operator="equal">
      <formula>""</formula>
    </cfRule>
    <cfRule type="cellIs" dxfId="638" priority="623" operator="equal">
      <formula>"Укажите здесь ссылку на документ"</formula>
    </cfRule>
  </conditionalFormatting>
  <conditionalFormatting sqref="Q36">
    <cfRule type="cellIs" dxfId="637" priority="620" operator="equal">
      <formula>""</formula>
    </cfRule>
    <cfRule type="cellIs" dxfId="636" priority="621" operator="equal">
      <formula>"Укажите здесь название документа и соответствующий номер страницы"</formula>
    </cfRule>
  </conditionalFormatting>
  <conditionalFormatting sqref="N35:O36">
    <cfRule type="cellIs" dxfId="635" priority="619" operator="equal">
      <formula>"Укажите здесь ""Имеется"" или ""Отсутствует"""</formula>
    </cfRule>
  </conditionalFormatting>
  <conditionalFormatting sqref="Q35:S35">
    <cfRule type="expression" dxfId="634" priority="618" stopIfTrue="1">
      <formula>$N35="Отсутствует"</formula>
    </cfRule>
  </conditionalFormatting>
  <conditionalFormatting sqref="Q36:S36">
    <cfRule type="expression" dxfId="633" priority="617" stopIfTrue="1">
      <formula>$N35="Отсутствует"</formula>
    </cfRule>
  </conditionalFormatting>
  <conditionalFormatting sqref="N86">
    <cfRule type="cellIs" dxfId="632" priority="728" operator="equal">
      <formula>"Этот показатель вычисляется по введенному значению в ячейке справа"</formula>
    </cfRule>
  </conditionalFormatting>
  <conditionalFormatting sqref="N236">
    <cfRule type="cellIs" dxfId="631" priority="709" operator="equal">
      <formula>"Этот показатель вычисляется по введенному значению в ячейке справа"</formula>
    </cfRule>
  </conditionalFormatting>
  <conditionalFormatting sqref="Q62">
    <cfRule type="cellIs" dxfId="630" priority="512" operator="equal">
      <formula>""</formula>
    </cfRule>
    <cfRule type="cellIs" dxfId="629" priority="513" operator="equal">
      <formula>"Укажите здесь ссылку на документ"</formula>
    </cfRule>
  </conditionalFormatting>
  <conditionalFormatting sqref="Q63">
    <cfRule type="cellIs" dxfId="628" priority="510" operator="equal">
      <formula>""</formula>
    </cfRule>
    <cfRule type="cellIs" dxfId="627" priority="511" operator="equal">
      <formula>"Укажите здесь название документа и соответствующий номер страницы"</formula>
    </cfRule>
  </conditionalFormatting>
  <conditionalFormatting sqref="N62:O63">
    <cfRule type="cellIs" dxfId="626" priority="509" operator="equal">
      <formula>"Укажите здесь ""Имеется"" или ""Отсутствует"""</formula>
    </cfRule>
  </conditionalFormatting>
  <conditionalFormatting sqref="Q62:S62">
    <cfRule type="expression" dxfId="625" priority="508" stopIfTrue="1">
      <formula>$N62="Отсутствует"</formula>
    </cfRule>
  </conditionalFormatting>
  <conditionalFormatting sqref="Q63:S63">
    <cfRule type="expression" dxfId="624" priority="507" stopIfTrue="1">
      <formula>$N62="Отсутствует"</formula>
    </cfRule>
  </conditionalFormatting>
  <conditionalFormatting sqref="Q38">
    <cfRule type="cellIs" dxfId="623" priority="615" operator="equal">
      <formula>""</formula>
    </cfRule>
    <cfRule type="cellIs" dxfId="622" priority="616" operator="equal">
      <formula>"Укажите здесь ссылку на документ"</formula>
    </cfRule>
  </conditionalFormatting>
  <conditionalFormatting sqref="Q39">
    <cfRule type="cellIs" dxfId="621" priority="613" operator="equal">
      <formula>""</formula>
    </cfRule>
    <cfRule type="cellIs" dxfId="620" priority="614" operator="equal">
      <formula>"Укажите здесь название документа и соответствующий номер страницы"</formula>
    </cfRule>
  </conditionalFormatting>
  <conditionalFormatting sqref="N38:O39">
    <cfRule type="cellIs" dxfId="619" priority="612" operator="equal">
      <formula>"Укажите здесь ""Имеется"" или ""Отсутствует"""</formula>
    </cfRule>
  </conditionalFormatting>
  <conditionalFormatting sqref="Q38:S38">
    <cfRule type="expression" dxfId="618" priority="611" stopIfTrue="1">
      <formula>$N38="Отсутствует"</formula>
    </cfRule>
  </conditionalFormatting>
  <conditionalFormatting sqref="Q39:S39">
    <cfRule type="expression" dxfId="617" priority="610" stopIfTrue="1">
      <formula>$N38="Отсутствует"</formula>
    </cfRule>
  </conditionalFormatting>
  <conditionalFormatting sqref="Q68">
    <cfRule type="cellIs" dxfId="616" priority="519" operator="equal">
      <formula>""</formula>
    </cfRule>
    <cfRule type="cellIs" dxfId="615" priority="520" operator="equal">
      <formula>"Укажите здесь ссылку на документ"</formula>
    </cfRule>
  </conditionalFormatting>
  <conditionalFormatting sqref="Q69">
    <cfRule type="cellIs" dxfId="614" priority="517" operator="equal">
      <formula>""</formula>
    </cfRule>
    <cfRule type="cellIs" dxfId="613" priority="518" operator="equal">
      <formula>"Укажите здесь название документа и соответствующий номер страницы"</formula>
    </cfRule>
  </conditionalFormatting>
  <conditionalFormatting sqref="N68:O69">
    <cfRule type="cellIs" dxfId="612" priority="516" operator="equal">
      <formula>"Укажите здесь ""Имеется"" или ""Отсутствует"""</formula>
    </cfRule>
  </conditionalFormatting>
  <conditionalFormatting sqref="Q68:S68">
    <cfRule type="expression" dxfId="611" priority="515" stopIfTrue="1">
      <formula>$N68="Отсутствует"</formula>
    </cfRule>
  </conditionalFormatting>
  <conditionalFormatting sqref="Q69:S69">
    <cfRule type="expression" dxfId="610" priority="514" stopIfTrue="1">
      <formula>$N68="Отсутствует"</formula>
    </cfRule>
  </conditionalFormatting>
  <conditionalFormatting sqref="Q65">
    <cfRule type="cellIs" dxfId="609" priority="505" operator="equal">
      <formula>""</formula>
    </cfRule>
    <cfRule type="cellIs" dxfId="608" priority="506" operator="equal">
      <formula>"Укажите здесь ссылку на документ"</formula>
    </cfRule>
  </conditionalFormatting>
  <conditionalFormatting sqref="Q66">
    <cfRule type="cellIs" dxfId="607" priority="503" operator="equal">
      <formula>""</formula>
    </cfRule>
    <cfRule type="cellIs" dxfId="606" priority="504" operator="equal">
      <formula>"Укажите здесь название документа и соответствующий номер страницы"</formula>
    </cfRule>
  </conditionalFormatting>
  <conditionalFormatting sqref="N65:O66">
    <cfRule type="cellIs" dxfId="605" priority="502" operator="equal">
      <formula>"Укажите здесь ""Имеется"" или ""Отсутствует"""</formula>
    </cfRule>
  </conditionalFormatting>
  <conditionalFormatting sqref="Q65:S65">
    <cfRule type="expression" dxfId="604" priority="501" stopIfTrue="1">
      <formula>$N65="Отсутствует"</formula>
    </cfRule>
  </conditionalFormatting>
  <conditionalFormatting sqref="Q66:S66">
    <cfRule type="expression" dxfId="603" priority="500" stopIfTrue="1">
      <formula>$N65="Отсутствует"</formula>
    </cfRule>
  </conditionalFormatting>
  <conditionalFormatting sqref="Q80">
    <cfRule type="cellIs" dxfId="602" priority="486" operator="equal">
      <formula>""</formula>
    </cfRule>
    <cfRule type="cellIs" dxfId="601" priority="487" operator="equal">
      <formula>"Укажите здесь ссылку на документ"</formula>
    </cfRule>
  </conditionalFormatting>
  <conditionalFormatting sqref="Q81">
    <cfRule type="cellIs" dxfId="600" priority="484" operator="equal">
      <formula>""</formula>
    </cfRule>
    <cfRule type="cellIs" dxfId="599" priority="485" operator="equal">
      <formula>"Укажите здесь название документа и соответствующий номер страницы"</formula>
    </cfRule>
  </conditionalFormatting>
  <conditionalFormatting sqref="N80:O81">
    <cfRule type="cellIs" dxfId="598" priority="483" operator="equal">
      <formula>"Укажите здесь ""Имеется"" или ""Отсутствует"""</formula>
    </cfRule>
  </conditionalFormatting>
  <conditionalFormatting sqref="Q80:S80">
    <cfRule type="expression" dxfId="597" priority="482" stopIfTrue="1">
      <formula>$N80="Отсутствует"</formula>
    </cfRule>
  </conditionalFormatting>
  <conditionalFormatting sqref="Q81:S81">
    <cfRule type="expression" dxfId="596" priority="481" stopIfTrue="1">
      <formula>$N80="Отсутствует"</formula>
    </cfRule>
  </conditionalFormatting>
  <conditionalFormatting sqref="Q47">
    <cfRule type="cellIs" dxfId="595" priority="522" operator="equal">
      <formula>""</formula>
    </cfRule>
    <cfRule type="cellIs" dxfId="594" priority="523" operator="equal">
      <formula>"Введите здесь значение"</formula>
    </cfRule>
  </conditionalFormatting>
  <conditionalFormatting sqref="Q26">
    <cfRule type="cellIs" dxfId="593" priority="534" operator="equal">
      <formula>""</formula>
    </cfRule>
    <cfRule type="cellIs" dxfId="592" priority="535" operator="equal">
      <formula>"Введите здесь значение"</formula>
    </cfRule>
  </conditionalFormatting>
  <conditionalFormatting sqref="N26">
    <cfRule type="cellIs" dxfId="591" priority="533" operator="equal">
      <formula>"Этот показатель вычисляется по введенному значению в ячейке справа"</formula>
    </cfRule>
  </conditionalFormatting>
  <conditionalFormatting sqref="Q41">
    <cfRule type="cellIs" dxfId="590" priority="525" operator="equal">
      <formula>""</formula>
    </cfRule>
    <cfRule type="cellIs" dxfId="589" priority="526" operator="equal">
      <formula>"Введите здесь значение"</formula>
    </cfRule>
  </conditionalFormatting>
  <conditionalFormatting sqref="N41">
    <cfRule type="cellIs" dxfId="588" priority="524" operator="equal">
      <formula>"Этот показатель вычисляется по введенному значению в ячейке справа"</formula>
    </cfRule>
  </conditionalFormatting>
  <conditionalFormatting sqref="Q32">
    <cfRule type="cellIs" dxfId="587" priority="528" operator="equal">
      <formula>""</formula>
    </cfRule>
    <cfRule type="cellIs" dxfId="586" priority="529" operator="equal">
      <formula>"Введите здесь значение"</formula>
    </cfRule>
  </conditionalFormatting>
  <conditionalFormatting sqref="N32">
    <cfRule type="cellIs" dxfId="585" priority="527" operator="equal">
      <formula>"Этот показатель вычисляется по введенному значению в ячейке справа"</formula>
    </cfRule>
  </conditionalFormatting>
  <conditionalFormatting sqref="N47">
    <cfRule type="cellIs" dxfId="584" priority="521" operator="equal">
      <formula>"Этот показатель вычисляется по введенному значению в ячейке справа"</formula>
    </cfRule>
  </conditionalFormatting>
  <conditionalFormatting sqref="Q206">
    <cfRule type="cellIs" dxfId="583" priority="350" operator="equal">
      <formula>""</formula>
    </cfRule>
    <cfRule type="cellIs" dxfId="582" priority="351" operator="equal">
      <formula>"Введите здесь значение"</formula>
    </cfRule>
  </conditionalFormatting>
  <conditionalFormatting sqref="Q122">
    <cfRule type="cellIs" dxfId="581" priority="472" operator="equal">
      <formula>""</formula>
    </cfRule>
    <cfRule type="cellIs" dxfId="580" priority="473" operator="equal">
      <formula>"Введите здесь значение"</formula>
    </cfRule>
  </conditionalFormatting>
  <conditionalFormatting sqref="Q119">
    <cfRule type="cellIs" dxfId="579" priority="469" operator="equal">
      <formula>""</formula>
    </cfRule>
    <cfRule type="cellIs" dxfId="578" priority="470" operator="equal">
      <formula>"Введите здесь значение"</formula>
    </cfRule>
  </conditionalFormatting>
  <conditionalFormatting sqref="Q134">
    <cfRule type="cellIs" dxfId="577" priority="462" operator="equal">
      <formula>""</formula>
    </cfRule>
    <cfRule type="cellIs" dxfId="576" priority="463" operator="equal">
      <formula>"Введите здесь значение"</formula>
    </cfRule>
  </conditionalFormatting>
  <conditionalFormatting sqref="Q131">
    <cfRule type="cellIs" dxfId="575" priority="464" operator="equal">
      <formula>""</formula>
    </cfRule>
    <cfRule type="cellIs" dxfId="574" priority="465" operator="equal">
      <formula>"Введите здесь значение"</formula>
    </cfRule>
  </conditionalFormatting>
  <conditionalFormatting sqref="Q137">
    <cfRule type="cellIs" dxfId="573" priority="451" operator="equal">
      <formula>""</formula>
    </cfRule>
    <cfRule type="cellIs" dxfId="572" priority="452" operator="equal">
      <formula>"Введите здесь значение"</formula>
    </cfRule>
  </conditionalFormatting>
  <conditionalFormatting sqref="Q167">
    <cfRule type="cellIs" dxfId="571" priority="374" operator="equal">
      <formula>""</formula>
    </cfRule>
    <cfRule type="cellIs" dxfId="570" priority="375" operator="equal">
      <formula>"Введите здесь значение"</formula>
    </cfRule>
  </conditionalFormatting>
  <conditionalFormatting sqref="Q161">
    <cfRule type="cellIs" dxfId="569" priority="384" operator="equal">
      <formula>""</formula>
    </cfRule>
    <cfRule type="cellIs" dxfId="568" priority="385" operator="equal">
      <formula>"Введите здесь значение"</formula>
    </cfRule>
  </conditionalFormatting>
  <conditionalFormatting sqref="N164">
    <cfRule type="cellIs" dxfId="567" priority="376" operator="equal">
      <formula>"Этот показатель вычисляется по введенному значению в ячейке справа"</formula>
    </cfRule>
  </conditionalFormatting>
  <conditionalFormatting sqref="Q176">
    <cfRule type="cellIs" dxfId="566" priority="368" operator="equal">
      <formula>""</formula>
    </cfRule>
    <cfRule type="cellIs" dxfId="565" priority="369" operator="equal">
      <formula>"Введите здесь значение"</formula>
    </cfRule>
  </conditionalFormatting>
  <conditionalFormatting sqref="N185">
    <cfRule type="cellIs" dxfId="564" priority="365" operator="equal">
      <formula>"Этот показатель вычисляется по введенному значению в ячейке справа"</formula>
    </cfRule>
  </conditionalFormatting>
  <conditionalFormatting sqref="Q164">
    <cfRule type="cellIs" dxfId="563" priority="377" operator="equal">
      <formula>""</formula>
    </cfRule>
    <cfRule type="cellIs" dxfId="562" priority="378" operator="equal">
      <formula>"Введите здесь значение"</formula>
    </cfRule>
  </conditionalFormatting>
  <conditionalFormatting sqref="Q170">
    <cfRule type="cellIs" dxfId="561" priority="371" operator="equal">
      <formula>""</formula>
    </cfRule>
    <cfRule type="cellIs" dxfId="560" priority="372" operator="equal">
      <formula>"Введите здесь значение"</formula>
    </cfRule>
  </conditionalFormatting>
  <conditionalFormatting sqref="N170">
    <cfRule type="cellIs" dxfId="559" priority="370" operator="equal">
      <formula>"Этот показатель вычисляется по введенному значению в ячейке справа"</formula>
    </cfRule>
  </conditionalFormatting>
  <conditionalFormatting sqref="N161">
    <cfRule type="cellIs" dxfId="558" priority="383" operator="equal">
      <formula>"Этот показатель вычисляется по введенному значению в ячейке справа"</formula>
    </cfRule>
  </conditionalFormatting>
  <conditionalFormatting sqref="N176">
    <cfRule type="cellIs" dxfId="557" priority="366" operator="equal">
      <formula>"Этот показатель вычисляется по введенному значению в ячейке справа"</formula>
    </cfRule>
  </conditionalFormatting>
  <conditionalFormatting sqref="Q203">
    <cfRule type="cellIs" dxfId="556" priority="347" operator="equal">
      <formula>""</formula>
    </cfRule>
    <cfRule type="cellIs" dxfId="555" priority="348" operator="equal">
      <formula>"Введите здесь значение"</formula>
    </cfRule>
  </conditionalFormatting>
  <conditionalFormatting sqref="N263">
    <cfRule type="cellIs" dxfId="554" priority="331" operator="equal">
      <formula>"Этот показатель вычисляется по введенному значению в ячейке справа"</formula>
    </cfRule>
  </conditionalFormatting>
  <conditionalFormatting sqref="Q308">
    <cfRule type="cellIs" dxfId="553" priority="300" operator="equal">
      <formula>""</formula>
    </cfRule>
    <cfRule type="cellIs" dxfId="552" priority="301" operator="equal">
      <formula>"Введите здесь значение"</formula>
    </cfRule>
  </conditionalFormatting>
  <conditionalFormatting sqref="Q272">
    <cfRule type="cellIs" dxfId="551" priority="327" operator="equal">
      <formula>""</formula>
    </cfRule>
    <cfRule type="cellIs" dxfId="550" priority="328" operator="equal">
      <formula>"Введите здесь значение"</formula>
    </cfRule>
  </conditionalFormatting>
  <conditionalFormatting sqref="N272">
    <cfRule type="cellIs" dxfId="549" priority="326" operator="equal">
      <formula>"Этот показатель вычисляется по введенному значению в ячейке справа"</formula>
    </cfRule>
  </conditionalFormatting>
  <conditionalFormatting sqref="N275">
    <cfRule type="cellIs" dxfId="548" priority="322" operator="equal">
      <formula>"Этот показатель вычисляется по введенному значению в ячейке справа"</formula>
    </cfRule>
  </conditionalFormatting>
  <conditionalFormatting sqref="Q275">
    <cfRule type="cellIs" dxfId="547" priority="323" operator="equal">
      <formula>""</formula>
    </cfRule>
    <cfRule type="cellIs" dxfId="546" priority="324" operator="equal">
      <formula>"Введите здесь значение"</formula>
    </cfRule>
  </conditionalFormatting>
  <conditionalFormatting sqref="N284">
    <cfRule type="cellIs" dxfId="545" priority="318" operator="equal">
      <formula>"Этот показатель вычисляется по введенному значению в ячейке справа"</formula>
    </cfRule>
  </conditionalFormatting>
  <conditionalFormatting sqref="Q269">
    <cfRule type="cellIs" dxfId="544" priority="319" operator="equal">
      <formula>""</formula>
    </cfRule>
    <cfRule type="cellIs" dxfId="543" priority="320" operator="equal">
      <formula>"Введите здесь значение"</formula>
    </cfRule>
  </conditionalFormatting>
  <conditionalFormatting sqref="Q296">
    <cfRule type="cellIs" dxfId="542" priority="316" operator="equal">
      <formula>""</formula>
    </cfRule>
    <cfRule type="cellIs" dxfId="541" priority="317" operator="equal">
      <formula>"Введите здесь значение"</formula>
    </cfRule>
  </conditionalFormatting>
  <conditionalFormatting sqref="N299">
    <cfRule type="cellIs" dxfId="540" priority="310" operator="equal">
      <formula>"Этот показатель вычисляется по введенному значению в ячейке справа"</formula>
    </cfRule>
  </conditionalFormatting>
  <conditionalFormatting sqref="Q299">
    <cfRule type="cellIs" dxfId="539" priority="312" operator="equal">
      <formula>""</formula>
    </cfRule>
    <cfRule type="cellIs" dxfId="538" priority="313" operator="equal">
      <formula>"Введите здесь значение"</formula>
    </cfRule>
  </conditionalFormatting>
  <conditionalFormatting sqref="N308">
    <cfRule type="cellIs" dxfId="537" priority="298" operator="equal">
      <formula>"Этот показатель вычисляется по введенному значению в ячейке справа"</formula>
    </cfRule>
  </conditionalFormatting>
  <conditionalFormatting sqref="Q302">
    <cfRule type="cellIs" dxfId="536" priority="308" operator="equal">
      <formula>""</formula>
    </cfRule>
    <cfRule type="cellIs" dxfId="535" priority="309" operator="equal">
      <formula>"Введите здесь значение"</formula>
    </cfRule>
  </conditionalFormatting>
  <conditionalFormatting sqref="N311">
    <cfRule type="cellIs" dxfId="534" priority="295" operator="equal">
      <formula>"Этот показатель вычисляется по введенному значению в ячейке справа"</formula>
    </cfRule>
  </conditionalFormatting>
  <conditionalFormatting sqref="Q305">
    <cfRule type="cellIs" dxfId="533" priority="304" operator="equal">
      <formula>""</formula>
    </cfRule>
    <cfRule type="cellIs" dxfId="532" priority="305" operator="equal">
      <formula>"Введите здесь значение"</formula>
    </cfRule>
  </conditionalFormatting>
  <conditionalFormatting sqref="Q323">
    <cfRule type="cellIs" dxfId="531" priority="282" operator="equal">
      <formula>""</formula>
    </cfRule>
    <cfRule type="cellIs" dxfId="530" priority="283" operator="equal">
      <formula>"Введите здесь значение"</formula>
    </cfRule>
  </conditionalFormatting>
  <conditionalFormatting sqref="N359">
    <cfRule type="cellIs" dxfId="529" priority="265" operator="equal">
      <formula>"Этот показатель вычисляется по введенному значению в ячейке справа"</formula>
    </cfRule>
  </conditionalFormatting>
  <conditionalFormatting sqref="N323">
    <cfRule type="cellIs" dxfId="528" priority="281" operator="equal">
      <formula>"Этот показатель вычисляется по введенному значению в ячейке справа"</formula>
    </cfRule>
  </conditionalFormatting>
  <conditionalFormatting sqref="Q311">
    <cfRule type="cellIs" dxfId="527" priority="296" operator="equal">
      <formula>""</formula>
    </cfRule>
    <cfRule type="cellIs" dxfId="526" priority="297" operator="equal">
      <formula>"Введите здесь значение"</formula>
    </cfRule>
  </conditionalFormatting>
  <conditionalFormatting sqref="Q314">
    <cfRule type="cellIs" dxfId="525" priority="293" operator="equal">
      <formula>""</formula>
    </cfRule>
    <cfRule type="cellIs" dxfId="524" priority="294" operator="equal">
      <formula>"Введите здесь значение"</formula>
    </cfRule>
  </conditionalFormatting>
  <conditionalFormatting sqref="Q317">
    <cfRule type="cellIs" dxfId="523" priority="290" operator="equal">
      <formula>""</formula>
    </cfRule>
    <cfRule type="cellIs" dxfId="522" priority="291" operator="equal">
      <formula>"Введите здесь значение"</formula>
    </cfRule>
  </conditionalFormatting>
  <conditionalFormatting sqref="Q320">
    <cfRule type="cellIs" dxfId="521" priority="285" operator="equal">
      <formula>""</formula>
    </cfRule>
    <cfRule type="cellIs" dxfId="520" priority="286" operator="equal">
      <formula>"Введите здесь значение"</formula>
    </cfRule>
  </conditionalFormatting>
  <conditionalFormatting sqref="Q353">
    <cfRule type="cellIs" dxfId="519" priority="270" operator="equal">
      <formula>""</formula>
    </cfRule>
    <cfRule type="cellIs" dxfId="518" priority="271" operator="equal">
      <formula>"Введите здесь значение"</formula>
    </cfRule>
  </conditionalFormatting>
  <conditionalFormatting sqref="Q326">
    <cfRule type="cellIs" dxfId="517" priority="279" operator="equal">
      <formula>""</formula>
    </cfRule>
    <cfRule type="cellIs" dxfId="516" priority="280" operator="equal">
      <formula>"Введите здесь значение"</formula>
    </cfRule>
  </conditionalFormatting>
  <conditionalFormatting sqref="Q329">
    <cfRule type="cellIs" dxfId="515" priority="277" operator="equal">
      <formula>""</formula>
    </cfRule>
    <cfRule type="cellIs" dxfId="514" priority="278" operator="equal">
      <formula>"Введите здесь значение"</formula>
    </cfRule>
  </conditionalFormatting>
  <conditionalFormatting sqref="N338">
    <cfRule type="cellIs" dxfId="513" priority="276" operator="equal">
      <formula>"Этот показатель вычисляется по введенному значению в ячейке справа"</formula>
    </cfRule>
  </conditionalFormatting>
  <conditionalFormatting sqref="Q341">
    <cfRule type="cellIs" dxfId="512" priority="274" operator="equal">
      <formula>""</formula>
    </cfRule>
    <cfRule type="cellIs" dxfId="511" priority="275" operator="equal">
      <formula>"Введите здесь значение"</formula>
    </cfRule>
  </conditionalFormatting>
  <conditionalFormatting sqref="N350">
    <cfRule type="cellIs" dxfId="510" priority="272" operator="equal">
      <formula>"Этот показатель вычисляется по введенному значению в ячейке справа"</formula>
    </cfRule>
  </conditionalFormatting>
  <conditionalFormatting sqref="Q359">
    <cfRule type="cellIs" dxfId="509" priority="267" operator="equal">
      <formula>""</formula>
    </cfRule>
    <cfRule type="cellIs" dxfId="508" priority="268" operator="equal">
      <formula>"Введите здесь значение"</formula>
    </cfRule>
  </conditionalFormatting>
  <conditionalFormatting sqref="N353">
    <cfRule type="cellIs" dxfId="507" priority="269" operator="equal">
      <formula>"Этот показатель вычисляется по введенному значению в ячейке справа"</formula>
    </cfRule>
  </conditionalFormatting>
  <conditionalFormatting sqref="Q437">
    <cfRule type="cellIs" dxfId="506" priority="217" operator="equal">
      <formula>""</formula>
    </cfRule>
    <cfRule type="cellIs" dxfId="505" priority="218" operator="equal">
      <formula>"Введите здесь значение"</formula>
    </cfRule>
  </conditionalFormatting>
  <conditionalFormatting sqref="N371">
    <cfRule type="cellIs" dxfId="504" priority="255" operator="equal">
      <formula>"Этот показатель вычисляется по введенному значению в ячейке справа"</formula>
    </cfRule>
  </conditionalFormatting>
  <conditionalFormatting sqref="Q374">
    <cfRule type="cellIs" dxfId="503" priority="260" operator="equal">
      <formula>""</formula>
    </cfRule>
    <cfRule type="cellIs" dxfId="502" priority="261" operator="equal">
      <formula>"Введите здесь значение"</formula>
    </cfRule>
  </conditionalFormatting>
  <conditionalFormatting sqref="N398">
    <cfRule type="cellIs" dxfId="501" priority="245" operator="equal">
      <formula>"Этот показатель вычисляется по введенному значению в ячейке справа"</formula>
    </cfRule>
  </conditionalFormatting>
  <conditionalFormatting sqref="Q377">
    <cfRule type="cellIs" dxfId="500" priority="257" operator="equal">
      <formula>""</formula>
    </cfRule>
    <cfRule type="cellIs" dxfId="499" priority="258" operator="equal">
      <formula>"Введите здесь значение"</formula>
    </cfRule>
  </conditionalFormatting>
  <conditionalFormatting sqref="N428">
    <cfRule type="cellIs" dxfId="498" priority="219" operator="equal">
      <formula>"Этот показатель вычисляется по введенному значению в ячейке справа"</formula>
    </cfRule>
  </conditionalFormatting>
  <conditionalFormatting sqref="Q389">
    <cfRule type="cellIs" dxfId="497" priority="250" operator="equal">
      <formula>""</formula>
    </cfRule>
    <cfRule type="cellIs" dxfId="496" priority="251" operator="equal">
      <formula>"Введите здесь значение"</formula>
    </cfRule>
  </conditionalFormatting>
  <conditionalFormatting sqref="Q392">
    <cfRule type="cellIs" dxfId="495" priority="247" operator="equal">
      <formula>""</formula>
    </cfRule>
    <cfRule type="cellIs" dxfId="494" priority="248" operator="equal">
      <formula>"Введите здесь значение"</formula>
    </cfRule>
  </conditionalFormatting>
  <conditionalFormatting sqref="N437">
    <cfRule type="cellIs" dxfId="493" priority="210" operator="equal">
      <formula>"Этот показатель вычисляется по введенному значению в ячейке справа"</formula>
    </cfRule>
  </conditionalFormatting>
  <conditionalFormatting sqref="Q413">
    <cfRule type="cellIs" dxfId="492" priority="242" operator="equal">
      <formula>""</formula>
    </cfRule>
    <cfRule type="cellIs" dxfId="491" priority="243" operator="equal">
      <formula>"Введите здесь значение"</formula>
    </cfRule>
  </conditionalFormatting>
  <conditionalFormatting sqref="Q410">
    <cfRule type="cellIs" dxfId="490" priority="240" operator="equal">
      <formula>""</formula>
    </cfRule>
    <cfRule type="cellIs" dxfId="489" priority="241" operator="equal">
      <formula>"Введите здесь значение"</formula>
    </cfRule>
  </conditionalFormatting>
  <conditionalFormatting sqref="Q422">
    <cfRule type="cellIs" dxfId="488" priority="223" operator="equal">
      <formula>""</formula>
    </cfRule>
    <cfRule type="cellIs" dxfId="487" priority="224" operator="equal">
      <formula>"Введите здесь значение"</formula>
    </cfRule>
  </conditionalFormatting>
  <conditionalFormatting sqref="Q428">
    <cfRule type="cellIs" dxfId="486" priority="220" operator="equal">
      <formula>""</formula>
    </cfRule>
    <cfRule type="cellIs" dxfId="485" priority="221" operator="equal">
      <formula>"Введите здесь значение"</formula>
    </cfRule>
  </conditionalFormatting>
  <conditionalFormatting sqref="Q434">
    <cfRule type="cellIs" dxfId="484" priority="211" operator="equal">
      <formula>""</formula>
    </cfRule>
    <cfRule type="cellIs" dxfId="483" priority="212" operator="equal">
      <formula>"Введите здесь значение"</formula>
    </cfRule>
  </conditionalFormatting>
  <conditionalFormatting sqref="Q159:S159">
    <cfRule type="expression" dxfId="482" priority="199" stopIfTrue="1">
      <formula>$N158="Отсутствует"</formula>
    </cfRule>
  </conditionalFormatting>
  <conditionalFormatting sqref="Q158">
    <cfRule type="cellIs" dxfId="481" priority="204" operator="equal">
      <formula>""</formula>
    </cfRule>
    <cfRule type="cellIs" dxfId="480" priority="205" operator="equal">
      <formula>"Укажите здесь ссылку на документ"</formula>
    </cfRule>
  </conditionalFormatting>
  <conditionalFormatting sqref="Q159">
    <cfRule type="cellIs" dxfId="479" priority="202" operator="equal">
      <formula>""</formula>
    </cfRule>
    <cfRule type="cellIs" dxfId="478" priority="203" operator="equal">
      <formula>"Укажите здесь название документа и соответствующий номер страницы"</formula>
    </cfRule>
  </conditionalFormatting>
  <conditionalFormatting sqref="N158:O159">
    <cfRule type="cellIs" dxfId="477" priority="201" operator="equal">
      <formula>"Укажите здесь ""Имеется"" или ""Отсутствует"""</formula>
    </cfRule>
  </conditionalFormatting>
  <conditionalFormatting sqref="Q158:S158">
    <cfRule type="expression" dxfId="476" priority="200" stopIfTrue="1">
      <formula>$N158="Отсутствует"</formula>
    </cfRule>
  </conditionalFormatting>
  <conditionalFormatting sqref="Q182">
    <cfRule type="cellIs" dxfId="475" priority="196" operator="equal">
      <formula>""</formula>
    </cfRule>
    <cfRule type="cellIs" dxfId="474" priority="197" operator="equal">
      <formula>"Введите здесь значение"</formula>
    </cfRule>
  </conditionalFormatting>
  <conditionalFormatting sqref="N191">
    <cfRule type="cellIs" dxfId="473" priority="193" operator="equal">
      <formula>"Этот показатель вычисляется по введенному значению в ячейке справа"</formula>
    </cfRule>
  </conditionalFormatting>
  <conditionalFormatting sqref="Q198:S198">
    <cfRule type="expression" dxfId="472" priority="184" stopIfTrue="1">
      <formula>$N197="Отсутствует"</formula>
    </cfRule>
  </conditionalFormatting>
  <conditionalFormatting sqref="Q197">
    <cfRule type="cellIs" dxfId="471" priority="189" operator="equal">
      <formula>""</formula>
    </cfRule>
    <cfRule type="cellIs" dxfId="470" priority="190" operator="equal">
      <formula>"Укажите здесь ссылку на документ"</formula>
    </cfRule>
  </conditionalFormatting>
  <conditionalFormatting sqref="Q198">
    <cfRule type="cellIs" dxfId="469" priority="187" operator="equal">
      <formula>""</formula>
    </cfRule>
    <cfRule type="cellIs" dxfId="468" priority="188" operator="equal">
      <formula>"Укажите здесь название документа и соответствующий номер страницы"</formula>
    </cfRule>
  </conditionalFormatting>
  <conditionalFormatting sqref="N197:O198">
    <cfRule type="cellIs" dxfId="467" priority="186" operator="equal">
      <formula>"Укажите здесь ""Имеется"" или ""Отсутствует"""</formula>
    </cfRule>
  </conditionalFormatting>
  <conditionalFormatting sqref="Q197:S197">
    <cfRule type="expression" dxfId="466" priority="185" stopIfTrue="1">
      <formula>$N197="Отсутствует"</formula>
    </cfRule>
  </conditionalFormatting>
  <conditionalFormatting sqref="Q224">
    <cfRule type="cellIs" dxfId="465" priority="170" operator="equal">
      <formula>""</formula>
    </cfRule>
    <cfRule type="cellIs" dxfId="464" priority="171" operator="equal">
      <formula>"Введите здесь значение"</formula>
    </cfRule>
  </conditionalFormatting>
  <conditionalFormatting sqref="N224">
    <cfRule type="cellIs" dxfId="463" priority="169" operator="equal">
      <formula>"Этот показатель вычисляется по введенному значению в ячейке справа"</formula>
    </cfRule>
  </conditionalFormatting>
  <conditionalFormatting sqref="Q218">
    <cfRule type="cellIs" dxfId="462" priority="176" operator="equal">
      <formula>""</formula>
    </cfRule>
    <cfRule type="cellIs" dxfId="461" priority="177" operator="equal">
      <formula>"Введите здесь значение"</formula>
    </cfRule>
  </conditionalFormatting>
  <conditionalFormatting sqref="Q221">
    <cfRule type="cellIs" dxfId="460" priority="172" operator="equal">
      <formula>""</formula>
    </cfRule>
    <cfRule type="cellIs" dxfId="459" priority="173" operator="equal">
      <formula>"Введите здесь значение"</formula>
    </cfRule>
  </conditionalFormatting>
  <conditionalFormatting sqref="Q74">
    <cfRule type="cellIs" dxfId="458" priority="153" operator="equal">
      <formula>""</formula>
    </cfRule>
    <cfRule type="cellIs" dxfId="457" priority="154" operator="equal">
      <formula>"Введите здесь значение"</formula>
    </cfRule>
  </conditionalFormatting>
  <conditionalFormatting sqref="Q71">
    <cfRule type="cellIs" dxfId="456" priority="150" operator="equal">
      <formula>""</formula>
    </cfRule>
    <cfRule type="cellIs" dxfId="455" priority="151" operator="equal">
      <formula>"Введите здесь значение"</formula>
    </cfRule>
  </conditionalFormatting>
  <conditionalFormatting sqref="Q140">
    <cfRule type="cellIs" dxfId="454" priority="145" operator="equal">
      <formula>""</formula>
    </cfRule>
    <cfRule type="cellIs" dxfId="453" priority="146" operator="equal">
      <formula>"Укажите здесь ссылку на документ"</formula>
    </cfRule>
  </conditionalFormatting>
  <conditionalFormatting sqref="Q141">
    <cfRule type="cellIs" dxfId="452" priority="143" operator="equal">
      <formula>""</formula>
    </cfRule>
    <cfRule type="cellIs" dxfId="451" priority="144" operator="equal">
      <formula>"Укажите здесь название документа и соответствующий номер страницы"</formula>
    </cfRule>
  </conditionalFormatting>
  <conditionalFormatting sqref="N140:O141">
    <cfRule type="cellIs" dxfId="450" priority="142" operator="equal">
      <formula>"Укажите здесь ""Имеется"" или ""Отсутствует"""</formula>
    </cfRule>
  </conditionalFormatting>
  <conditionalFormatting sqref="Q140:S140">
    <cfRule type="expression" dxfId="449" priority="141" stopIfTrue="1">
      <formula>$N140="Отсутствует"</formula>
    </cfRule>
  </conditionalFormatting>
  <conditionalFormatting sqref="Q141:S141">
    <cfRule type="expression" dxfId="448" priority="140" stopIfTrue="1">
      <formula>$N140="Отсутствует"</formula>
    </cfRule>
  </conditionalFormatting>
  <conditionalFormatting sqref="Q146">
    <cfRule type="cellIs" dxfId="447" priority="138" operator="equal">
      <formula>""</formula>
    </cfRule>
    <cfRule type="cellIs" dxfId="446" priority="139" operator="equal">
      <formula>"Укажите здесь ссылку на документ"</formula>
    </cfRule>
  </conditionalFormatting>
  <conditionalFormatting sqref="Q147">
    <cfRule type="cellIs" dxfId="445" priority="136" operator="equal">
      <formula>""</formula>
    </cfRule>
    <cfRule type="cellIs" dxfId="444" priority="137" operator="equal">
      <formula>"Укажите здесь название документа и соответствующий номер страницы"</formula>
    </cfRule>
  </conditionalFormatting>
  <conditionalFormatting sqref="N146:O147">
    <cfRule type="cellIs" dxfId="443" priority="135" operator="equal">
      <formula>"Укажите здесь ""Имеется"" или ""Отсутствует"""</formula>
    </cfRule>
  </conditionalFormatting>
  <conditionalFormatting sqref="Q146:S146">
    <cfRule type="expression" dxfId="442" priority="134" stopIfTrue="1">
      <formula>$N146="Отсутствует"</formula>
    </cfRule>
  </conditionalFormatting>
  <conditionalFormatting sqref="Q147:S147">
    <cfRule type="expression" dxfId="441" priority="133" stopIfTrue="1">
      <formula>$N146="Отсутствует"</formula>
    </cfRule>
  </conditionalFormatting>
  <conditionalFormatting sqref="Q14">
    <cfRule type="cellIs" dxfId="440" priority="104" operator="equal">
      <formula>""</formula>
    </cfRule>
    <cfRule type="cellIs" dxfId="439" priority="105" operator="equal">
      <formula>"Введите здесь значение"</formula>
    </cfRule>
  </conditionalFormatting>
  <conditionalFormatting sqref="Q17">
    <cfRule type="cellIs" dxfId="438" priority="102" operator="equal">
      <formula>""</formula>
    </cfRule>
    <cfRule type="cellIs" dxfId="437" priority="103" operator="equal">
      <formula>"Введите здесь значение"</formula>
    </cfRule>
  </conditionalFormatting>
  <conditionalFormatting sqref="Q20">
    <cfRule type="cellIs" dxfId="436" priority="100" operator="equal">
      <formula>""</formula>
    </cfRule>
    <cfRule type="cellIs" dxfId="435" priority="101" operator="equal">
      <formula>"Укажите здесь ссылку на документ"</formula>
    </cfRule>
  </conditionalFormatting>
  <conditionalFormatting sqref="Q21">
    <cfRule type="cellIs" dxfId="434" priority="98" operator="equal">
      <formula>""</formula>
    </cfRule>
    <cfRule type="cellIs" dxfId="433" priority="99" operator="equal">
      <formula>"Укажите здесь название документа и соответствующий номер страницы"</formula>
    </cfRule>
  </conditionalFormatting>
  <conditionalFormatting sqref="N20:O21">
    <cfRule type="cellIs" dxfId="432" priority="97" operator="equal">
      <formula>"Укажите здесь ""Имеется"" или ""Отсутствует"""</formula>
    </cfRule>
  </conditionalFormatting>
  <conditionalFormatting sqref="Q20:S20">
    <cfRule type="expression" dxfId="431" priority="96" stopIfTrue="1">
      <formula>$N20="Отсутствует"</formula>
    </cfRule>
  </conditionalFormatting>
  <conditionalFormatting sqref="Q21:S21">
    <cfRule type="expression" dxfId="430" priority="95" stopIfTrue="1">
      <formula>$N20="Отсутствует"</formula>
    </cfRule>
  </conditionalFormatting>
  <conditionalFormatting sqref="Q23">
    <cfRule type="cellIs" dxfId="429" priority="93" operator="equal">
      <formula>""</formula>
    </cfRule>
    <cfRule type="cellIs" dxfId="428" priority="94" operator="equal">
      <formula>"Введите здесь значение"</formula>
    </cfRule>
  </conditionalFormatting>
  <conditionalFormatting sqref="Q44">
    <cfRule type="cellIs" dxfId="427" priority="67" operator="equal">
      <formula>""</formula>
    </cfRule>
    <cfRule type="cellIs" dxfId="426" priority="68" operator="equal">
      <formula>"Введите здесь значение"</formula>
    </cfRule>
  </conditionalFormatting>
  <conditionalFormatting sqref="N203">
    <cfRule type="cellIs" dxfId="425" priority="65" operator="equal">
      <formula>"Этот показатель вычисляется по введенному значению в ячейке справа"</formula>
    </cfRule>
  </conditionalFormatting>
  <conditionalFormatting sqref="N206">
    <cfRule type="cellIs" dxfId="424" priority="64" operator="equal">
      <formula>"Этот показатель вычисляется по введенному значению в ячейке справа"</formula>
    </cfRule>
  </conditionalFormatting>
  <conditionalFormatting sqref="Q107">
    <cfRule type="cellIs" dxfId="423" priority="61" operator="equal">
      <formula>""</formula>
    </cfRule>
    <cfRule type="cellIs" dxfId="422" priority="62" operator="equal">
      <formula>"Введите здесь значение"</formula>
    </cfRule>
  </conditionalFormatting>
  <conditionalFormatting sqref="Q110">
    <cfRule type="cellIs" dxfId="421" priority="58" operator="equal">
      <formula>""</formula>
    </cfRule>
    <cfRule type="cellIs" dxfId="420" priority="59" operator="equal">
      <formula>"Введите здесь значение"</formula>
    </cfRule>
  </conditionalFormatting>
  <conditionalFormatting sqref="Q179">
    <cfRule type="cellIs" dxfId="419" priority="54" operator="equal">
      <formula>""</formula>
    </cfRule>
    <cfRule type="cellIs" dxfId="418" priority="55" operator="equal">
      <formula>"Введите здесь значение"</formula>
    </cfRule>
  </conditionalFormatting>
  <conditionalFormatting sqref="N182">
    <cfRule type="cellIs" dxfId="417" priority="53" operator="equal">
      <formula>"Этот показатель вычисляется по введенному значению в ячейке справа"</formula>
    </cfRule>
  </conditionalFormatting>
  <conditionalFormatting sqref="N287">
    <cfRule type="cellIs" dxfId="416" priority="51" operator="equal">
      <formula>"Этот показатель вычисляется по введенному значению в ячейке справа"</formula>
    </cfRule>
  </conditionalFormatting>
  <conditionalFormatting sqref="N422">
    <cfRule type="cellIs" dxfId="415" priority="47" operator="equal">
      <formula>"Этот показатель вычисляется по введенному значению в ячейке справа"</formula>
    </cfRule>
  </conditionalFormatting>
  <conditionalFormatting sqref="N44">
    <cfRule type="cellIs" dxfId="414" priority="46" operator="equal">
      <formula>"Этот показатель вычисляется по введенному значению в ячейке справа"</formula>
    </cfRule>
  </conditionalFormatting>
  <conditionalFormatting sqref="N71">
    <cfRule type="cellIs" dxfId="413" priority="39" operator="equal">
      <formula>"Этот показатель вычисляется по введенному значению в ячейке справа"</formula>
    </cfRule>
  </conditionalFormatting>
  <conditionalFormatting sqref="N74">
    <cfRule type="cellIs" dxfId="412" priority="38" operator="equal">
      <formula>"Этот показатель вычисляется по введенному значению в ячейке справа"</formula>
    </cfRule>
  </conditionalFormatting>
  <conditionalFormatting sqref="N92">
    <cfRule type="cellIs" dxfId="411" priority="37" operator="equal">
      <formula>"Этот показатель вычисляется по введенному значению в ячейке справа"</formula>
    </cfRule>
  </conditionalFormatting>
  <conditionalFormatting sqref="N95">
    <cfRule type="cellIs" dxfId="410" priority="36" operator="equal">
      <formula>"Этот показатель вычисляется по введенному значению в ячейке справа"</formula>
    </cfRule>
  </conditionalFormatting>
  <conditionalFormatting sqref="N98">
    <cfRule type="cellIs" dxfId="409" priority="35" operator="equal">
      <formula>"Этот показатель вычисляется по введенному значению в ячейке справа"</formula>
    </cfRule>
  </conditionalFormatting>
  <conditionalFormatting sqref="N101">
    <cfRule type="cellIs" dxfId="408" priority="34" operator="equal">
      <formula>"Этот показатель вычисляется по введенному значению в ячейке справа"</formula>
    </cfRule>
  </conditionalFormatting>
  <conditionalFormatting sqref="N107">
    <cfRule type="cellIs" dxfId="407" priority="33" operator="equal">
      <formula>"Этот показатель вычисляется по введенному значению в ячейке справа"</formula>
    </cfRule>
  </conditionalFormatting>
  <conditionalFormatting sqref="N110">
    <cfRule type="cellIs" dxfId="406" priority="32" operator="equal">
      <formula>"Этот показатель вычисляется по введенному значению в ячейке справа"</formula>
    </cfRule>
  </conditionalFormatting>
  <conditionalFormatting sqref="N116">
    <cfRule type="cellIs" dxfId="405" priority="31" operator="equal">
      <formula>"Этот показатель вычисляется по введенному значению в ячейке справа"</formula>
    </cfRule>
  </conditionalFormatting>
  <conditionalFormatting sqref="N119">
    <cfRule type="cellIs" dxfId="404" priority="30" operator="equal">
      <formula>"Этот показатель вычисляется по введенному значению в ячейке справа"</formula>
    </cfRule>
  </conditionalFormatting>
  <conditionalFormatting sqref="N122">
    <cfRule type="cellIs" dxfId="403" priority="29" operator="equal">
      <formula>"Этот показатель вычисляется по введенному значению в ячейке справа"</formula>
    </cfRule>
  </conditionalFormatting>
  <conditionalFormatting sqref="N125">
    <cfRule type="cellIs" dxfId="402" priority="28" operator="equal">
      <formula>"Этот показатель вычисляется по введенному значению в ячейке справа"</formula>
    </cfRule>
  </conditionalFormatting>
  <conditionalFormatting sqref="N131">
    <cfRule type="cellIs" dxfId="401" priority="27" operator="equal">
      <formula>"Этот показатель вычисляется по введенному значению в ячейке справа"</formula>
    </cfRule>
  </conditionalFormatting>
  <conditionalFormatting sqref="N134">
    <cfRule type="cellIs" dxfId="400" priority="26" operator="equal">
      <formula>"Этот показатель вычисляется по введенному значению в ячейке справа"</formula>
    </cfRule>
  </conditionalFormatting>
  <conditionalFormatting sqref="N137">
    <cfRule type="cellIs" dxfId="399" priority="25" operator="equal">
      <formula>"Этот показатель вычисляется по введенному значению в ячейке справа"</formula>
    </cfRule>
  </conditionalFormatting>
  <conditionalFormatting sqref="N167">
    <cfRule type="cellIs" dxfId="398" priority="24" operator="equal">
      <formula>"Этот показатель вычисляется по введенному значению в ячейке справа"</formula>
    </cfRule>
  </conditionalFormatting>
  <conditionalFormatting sqref="N194">
    <cfRule type="cellIs" dxfId="397" priority="23" operator="equal">
      <formula>"Этот показатель вычисляется по введенному значению в ячейке справа"</formula>
    </cfRule>
  </conditionalFormatting>
  <conditionalFormatting sqref="N215">
    <cfRule type="cellIs" dxfId="396" priority="22" operator="equal">
      <formula>"Этот показатель вычисляется по введенному значению в ячейке справа"</formula>
    </cfRule>
  </conditionalFormatting>
  <conditionalFormatting sqref="N218">
    <cfRule type="cellIs" dxfId="395" priority="21" operator="equal">
      <formula>"Этот показатель вычисляется по введенному значению в ячейке справа"</formula>
    </cfRule>
  </conditionalFormatting>
  <conditionalFormatting sqref="N239">
    <cfRule type="cellIs" dxfId="394" priority="20" operator="equal">
      <formula>"Этот показатель вычисляется по введенному значению в ячейке справа"</formula>
    </cfRule>
  </conditionalFormatting>
  <conditionalFormatting sqref="N266">
    <cfRule type="cellIs" dxfId="393" priority="19" operator="equal">
      <formula>"Этот показатель вычисляется по введенному значению в ячейке справа"</formula>
    </cfRule>
  </conditionalFormatting>
  <conditionalFormatting sqref="N296">
    <cfRule type="cellIs" dxfId="392" priority="18" operator="equal">
      <formula>"Этот показатель вычисляется по введенному значению в ячейке справа"</formula>
    </cfRule>
  </conditionalFormatting>
  <conditionalFormatting sqref="N305">
    <cfRule type="cellIs" dxfId="391" priority="17" operator="equal">
      <formula>"Этот показатель вычисляется по введенному значению в ячейке справа"</formula>
    </cfRule>
  </conditionalFormatting>
  <conditionalFormatting sqref="N302">
    <cfRule type="cellIs" dxfId="390" priority="16" operator="equal">
      <formula>"Этот показатель вычисляется по введенному значению в ячейке справа"</formula>
    </cfRule>
  </conditionalFormatting>
  <conditionalFormatting sqref="N314">
    <cfRule type="cellIs" dxfId="389" priority="15" operator="equal">
      <formula>"Этот показатель вычисляется по введенному значению в ячейке справа"</formula>
    </cfRule>
  </conditionalFormatting>
  <conditionalFormatting sqref="N317">
    <cfRule type="cellIs" dxfId="388" priority="14" operator="equal">
      <formula>"Этот показатель вычисляется по введенному значению в ячейке справа"</formula>
    </cfRule>
  </conditionalFormatting>
  <conditionalFormatting sqref="N320">
    <cfRule type="cellIs" dxfId="387" priority="13" operator="equal">
      <formula>"Этот показатель вычисляется по введенному значению в ячейке справа"</formula>
    </cfRule>
  </conditionalFormatting>
  <conditionalFormatting sqref="N362">
    <cfRule type="cellIs" dxfId="386" priority="12" operator="equal">
      <formula>"Этот показатель вычисляется по введенному значению в ячейке справа"</formula>
    </cfRule>
  </conditionalFormatting>
  <conditionalFormatting sqref="N365">
    <cfRule type="cellIs" dxfId="385" priority="11" operator="equal">
      <formula>"Этот показатель вычисляется по введенному значению в ячейке справа"</formula>
    </cfRule>
  </conditionalFormatting>
  <conditionalFormatting sqref="N368">
    <cfRule type="cellIs" dxfId="384" priority="10" operator="equal">
      <formula>"Этот показатель вычисляется по введенному значению в ячейке справа"</formula>
    </cfRule>
  </conditionalFormatting>
  <conditionalFormatting sqref="N374">
    <cfRule type="cellIs" dxfId="383" priority="9" operator="equal">
      <formula>"Этот показатель вычисляется по введенному значению в ячейке справа"</formula>
    </cfRule>
  </conditionalFormatting>
  <conditionalFormatting sqref="N377">
    <cfRule type="cellIs" dxfId="382" priority="8" operator="equal">
      <formula>"Этот показатель вычисляется по введенному значению в ячейке справа"</formula>
    </cfRule>
  </conditionalFormatting>
  <conditionalFormatting sqref="N380">
    <cfRule type="cellIs" dxfId="381" priority="7" operator="equal">
      <formula>"Этот показатель вычисляется по введенному значению в ячейке справа"</formula>
    </cfRule>
  </conditionalFormatting>
  <conditionalFormatting sqref="N386">
    <cfRule type="cellIs" dxfId="380" priority="6" operator="equal">
      <formula>"Этот показатель вычисляется по введенному значению в ячейке справа"</formula>
    </cfRule>
  </conditionalFormatting>
  <conditionalFormatting sqref="N389">
    <cfRule type="cellIs" dxfId="379" priority="5" operator="equal">
      <formula>"Этот показатель вычисляется по введенному значению в ячейке справа"</formula>
    </cfRule>
  </conditionalFormatting>
  <conditionalFormatting sqref="N392">
    <cfRule type="cellIs" dxfId="378" priority="4" operator="equal">
      <formula>"Этот показатель вычисляется по введенному значению в ячейке справа"</formula>
    </cfRule>
  </conditionalFormatting>
  <conditionalFormatting sqref="N404">
    <cfRule type="cellIs" dxfId="377" priority="3" operator="equal">
      <formula>"Этот показатель вычисляется по введенному значению в ячейке справа"</formula>
    </cfRule>
  </conditionalFormatting>
  <conditionalFormatting sqref="N410">
    <cfRule type="cellIs" dxfId="376" priority="2" operator="equal">
      <formula>"Этот показатель вычисляется по введенному значению в ячейке справа"</formula>
    </cfRule>
  </conditionalFormatting>
  <conditionalFormatting sqref="N413">
    <cfRule type="cellIs" dxfId="375" priority="1" operator="equal">
      <formula>"Этот показатель вычисляется по введенному значению в ячейке справа"</formula>
    </cfRule>
  </conditionalFormatting>
  <dataValidations xWindow="280" yWindow="233" count="11">
    <dataValidation type="whole" operator="greaterThanOrEqual" allowBlank="1" showInputMessage="1" showErrorMessage="1" prompt="Введите здесь целое число" sqref="Q86 Q92 Q95 Q98 Q104 Q125 Q185 Q170 Q194 Q182 Q191 Q434 Q203 Q212 Q215 Q230 Q236 Q239 Q245 Q251 Q263 Q293 Q326 Q335 Q329 Q350 Q362 Q380 Q386 Q404 Q266 Q278 Q284 Q287 Q338 Q353 Q398 Q401 Q113 Q368 Q365 Q371 Q101 Q116 Q74 Q26 Q32 Q41 Q47 Q122 Q119 Q131 Q134 Q137 Q71 Q161 Q164 Q167 Q176 Q206 Q275 Q272 Q269 Q296 Q299 Q302 Q305 Q308 Q311 Q314 Q317 Q320 Q323 Q341 Q359 Q374 Q377 Q389 Q392 Q413 Q410 Q422 Q428 Q437 Q218 Q221 Q224 Q14 Q17 Q23 Q44 Q107 Q110 Q179">
      <formula1>0</formula1>
    </dataValidation>
    <dataValidation allowBlank="1" showInputMessage="1" showErrorMessage="1" prompt="Здесь ничего вводить не требуется" sqref="N389:O390 N86:O87 N92:O93 N98:O99 N104:O105 N176:O177 N191:O192 N107:O108 N185:O186 N203:O204 N422:O423 N71:O72 N212:O213 N194:O195 N230:O231 N224:O225 N122:O123 N236:O237 N245:O246 N215:O216 N293:O294 N338:O339 N317:O318 N359:O360 N314:O315 N377:O378 N398:O399 N428:O429 N275:O276 N251:O252 N278:O279 N182:O183 N335:O336 N323:O324 N401:O402 N320:O321 N371:O372 N362:O363 N74:O75 N95:O96 N110:O111 N374:O375 N26:O27 N32:O33 N41:O42 N47:O48 N239:O240 N116:O117 N119:O120 N131:O132 N125:O126 N134:O135 N161:O162 N164:O165 N437:O438 N170:O171 N167:O168 N263:O264 N272:O273 N284:O285 N266:O267 N299:O300 N305:O306 N296:O297 N308:O309 N311:O312 N302:O303 N350:O351 N353:O354 N365:O366 N368:O369 N380:O381 N386:O387 N287:O288 N392:O393 N404:O405 N410:O411 N137:O138 N206:O207 N44:O45 N218:O219 N101:O102 N413:O414"/>
    <dataValidation allowBlank="1" showInputMessage="1" showErrorMessage="1" prompt="Направление 1.1. Система оценки качества подготовки обучающихся" sqref="F8 D7:E49"/>
    <dataValidation allowBlank="1" showInputMessage="1" showErrorMessage="1" prompt="Часть I. Механизмы управления качеством образовательных результатов" sqref="D5 D50 D254 D149 B4:C439"/>
    <dataValidation allowBlank="1" showInputMessage="1" showErrorMessage="1" prompt="Наличие муниципальных показателей" sqref="H83 H11 H56 H77 H89 F418:G439 H29 F128:G148 H128 H143 F259:G343 F346:G415 F55:G125 F10:G26 F29:G47 F154:G253"/>
    <dataValidation allowBlank="1" showInputMessage="1" showErrorMessage="1" prompt="Направление 1.2. Система работы со ШНРО" sqref="F53 D52:E148"/>
    <dataValidation allowBlank="1" showInputMessage="1" showErrorMessage="1" prompt="Направление 1.3. Система выявления, поддержки и развития способностей и талантов у детей и молодежи" sqref="F152 D151:E253"/>
    <dataValidation allowBlank="1" showInputMessage="1" showErrorMessage="1" prompt="Направление 1.4. Система работы по самоопределению и профессиональной ориентации обучающихся" sqref="D257 D256:E256 D258:E343 D344 D345:E415 D416 D417:E439"/>
    <dataValidation type="list" allowBlank="1" showInputMessage="1" showErrorMessage="1" prompt="Укажите &quot;Имеется&quot; или &quot;Отсутствует&quot;" sqref="N59:O60 N146:O147 N38:O39 N35:O36 N68:O69 N62:O63 N65:O66 N80:O81 N158:O159 N197:O198 N140:O141 N20:O21">
      <formula1>"Имеется, Отсутствует"</formula1>
    </dataValidation>
    <dataValidation type="textLength" operator="greaterThan" allowBlank="1" showInputMessage="1" showErrorMessage="1" prompt="Укажите здесь название документа и соответствующий номер страницы._x000a_Дважды &quot;кликните&quot; ячейку, удалите имеющийся в ней текст, а далее либо введите текст, используя клавиатуру, либо вставьте из буфера обмена скопированный туда заранее текст." sqref="Q60:S60 Q147:S147 Q39:S39 Q36:S36 Q69:S69 Q63:S63 Q66:S66 Q81:S81 Q159:S159 Q198:S198 Q141:S141 Q21:S21">
      <formula1>10</formula1>
    </dataValidation>
    <dataValidation type="textLength" operator="greaterThan" allowBlank="1" showInputMessage="1" showErrorMessage="1" prompt="Укажите здесь ссылку на документ._x000a_Дважды &quot;кликните&quot; ячейку, удалите имеющийся в ней текст, вставьте из буфера обмена скопированную туда заранее ссылку, используя комбинацию клавиш &quot;Ctrl+V&quot; или контекстное меню после нажатия правой кнопки мыши." sqref="Q59:S59 Q146:S146 Q38:S38 Q35:S35 Q68:S68 Q62:S62 Q65:S65 Q80:S80 Q158:S158 Q197:S197 Q140:S140 Q20:S20">
      <formula1>10</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sheetPr codeName="Лист4">
    <tabColor rgb="FF00F66F"/>
  </sheetPr>
  <dimension ref="A1:AB439"/>
  <sheetViews>
    <sheetView showGridLines="0" showRowColHeaders="0" zoomScale="60" zoomScaleNormal="60" workbookViewId="0">
      <pane xSplit="19" ySplit="3" topLeftCell="T47" activePane="bottomRight" state="frozen"/>
      <selection pane="topRight" activeCell="T1" sqref="T1"/>
      <selection pane="bottomLeft" activeCell="A4" sqref="A4"/>
      <selection pane="bottomRight" activeCell="K76" sqref="K76"/>
    </sheetView>
  </sheetViews>
  <sheetFormatPr defaultColWidth="9.109375" defaultRowHeight="15.6"/>
  <cols>
    <col min="1" max="1" width="0.44140625" style="358" customWidth="1"/>
    <col min="2" max="6" width="1.88671875" style="1" customWidth="1"/>
    <col min="7" max="7" width="1.88671875" style="1" hidden="1" customWidth="1"/>
    <col min="8" max="8" width="1.88671875" style="42" customWidth="1"/>
    <col min="9" max="10" width="1.88671875" style="1" customWidth="1"/>
    <col min="11" max="11" width="25.33203125" style="2" customWidth="1"/>
    <col min="12" max="12" width="20.6640625" style="2" customWidth="1"/>
    <col min="13" max="13" width="1.6640625" style="2" customWidth="1"/>
    <col min="14" max="15" width="14" style="1" customWidth="1"/>
    <col min="16" max="16" width="1.44140625" style="1" customWidth="1"/>
    <col min="17" max="17" width="12.33203125" style="1" customWidth="1"/>
    <col min="18" max="18" width="31.6640625" style="1" customWidth="1"/>
    <col min="19" max="19" width="31.6640625" style="2" customWidth="1"/>
    <col min="20" max="21" width="17.109375" style="2" customWidth="1"/>
    <col min="22" max="22" width="18.33203125" style="2" customWidth="1"/>
    <col min="23" max="23" width="21" style="2" customWidth="1"/>
    <col min="24" max="24" width="13" style="2" customWidth="1"/>
    <col min="25" max="25" width="15.109375" style="2" customWidth="1"/>
    <col min="26" max="26" width="12.5546875" style="2" customWidth="1"/>
    <col min="27" max="27" width="15" style="3" customWidth="1"/>
    <col min="28" max="28" width="9.109375" style="2"/>
    <col min="29" max="16384" width="9.109375" style="4"/>
  </cols>
  <sheetData>
    <row r="1" spans="1:28" s="69" customFormat="1" ht="23.25" customHeight="1">
      <c r="A1" s="357"/>
      <c r="B1" s="72" t="str">
        <f>Справочник!B1</f>
        <v>Эвенкийский МР</v>
      </c>
      <c r="C1" s="65"/>
      <c r="D1" s="65"/>
      <c r="E1" s="65"/>
      <c r="F1" s="65"/>
      <c r="G1" s="65"/>
      <c r="H1" s="66"/>
      <c r="I1" s="65"/>
      <c r="J1" s="65"/>
      <c r="K1" s="67"/>
      <c r="L1" s="67"/>
      <c r="M1" s="67"/>
      <c r="N1" s="65"/>
      <c r="O1" s="65"/>
      <c r="P1" s="65"/>
      <c r="Q1" s="65"/>
      <c r="R1" s="65"/>
      <c r="S1" s="67"/>
      <c r="T1" s="67"/>
      <c r="U1" s="67"/>
      <c r="V1" s="67"/>
      <c r="W1" s="67"/>
      <c r="X1" s="67"/>
      <c r="Y1" s="67"/>
      <c r="Z1" s="67"/>
      <c r="AA1" s="68"/>
      <c r="AB1" s="67"/>
    </row>
    <row r="2" spans="1:28" ht="7.5" customHeight="1"/>
    <row r="3" spans="1:28" s="8" customFormat="1" ht="27.75" customHeight="1">
      <c r="A3" s="117" t="s">
        <v>521</v>
      </c>
      <c r="B3" s="505" t="s">
        <v>8</v>
      </c>
      <c r="C3" s="506"/>
      <c r="D3" s="506"/>
      <c r="E3" s="506"/>
      <c r="F3" s="506"/>
      <c r="G3" s="506"/>
      <c r="H3" s="506"/>
      <c r="I3" s="506"/>
      <c r="J3" s="506"/>
      <c r="K3" s="506"/>
      <c r="L3" s="506"/>
      <c r="M3" s="506"/>
      <c r="N3" s="506"/>
      <c r="O3" s="506"/>
      <c r="P3" s="506"/>
      <c r="Q3" s="506"/>
      <c r="R3" s="507"/>
      <c r="S3" s="6"/>
      <c r="T3" s="6"/>
      <c r="U3" s="6"/>
      <c r="V3" s="6"/>
      <c r="W3" s="6"/>
      <c r="X3" s="6"/>
      <c r="Y3" s="6"/>
      <c r="Z3" s="6"/>
      <c r="AA3" s="7"/>
      <c r="AB3" s="6"/>
    </row>
    <row r="4" spans="1:28" s="8" customFormat="1" ht="11.25" customHeight="1">
      <c r="A4" s="117"/>
      <c r="B4" s="11"/>
      <c r="C4" s="12"/>
      <c r="D4" s="5"/>
      <c r="E4" s="5"/>
      <c r="F4" s="5"/>
      <c r="G4" s="5"/>
      <c r="H4" s="35"/>
      <c r="I4" s="5"/>
      <c r="J4" s="5"/>
      <c r="K4" s="6"/>
      <c r="L4" s="6"/>
      <c r="M4" s="6"/>
      <c r="N4" s="5"/>
      <c r="O4" s="18"/>
      <c r="P4" s="18"/>
      <c r="Q4" s="18"/>
      <c r="R4" s="5"/>
      <c r="S4" s="6"/>
      <c r="T4" s="6"/>
      <c r="U4" s="6"/>
      <c r="V4" s="6"/>
      <c r="W4" s="6"/>
      <c r="X4" s="6"/>
      <c r="Y4" s="6"/>
      <c r="Z4" s="6"/>
      <c r="AA4" s="7"/>
      <c r="AB4" s="6"/>
    </row>
    <row r="5" spans="1:28" ht="18" customHeight="1">
      <c r="A5" s="117" t="s">
        <v>522</v>
      </c>
      <c r="B5" s="9"/>
      <c r="C5" s="23"/>
      <c r="D5" s="520" t="s">
        <v>10</v>
      </c>
      <c r="E5" s="521"/>
      <c r="F5" s="521"/>
      <c r="G5" s="521"/>
      <c r="H5" s="521"/>
      <c r="I5" s="521"/>
      <c r="J5" s="521"/>
      <c r="K5" s="521"/>
      <c r="L5" s="521"/>
      <c r="M5" s="521"/>
      <c r="N5" s="521"/>
      <c r="O5" s="521"/>
      <c r="P5" s="521"/>
      <c r="Q5" s="521"/>
      <c r="R5" s="522"/>
      <c r="S5" s="10"/>
      <c r="T5" s="10"/>
      <c r="U5" s="10"/>
    </row>
    <row r="6" spans="1:28" s="8" customFormat="1" ht="18" customHeight="1">
      <c r="A6" s="117"/>
      <c r="B6" s="9"/>
      <c r="C6" s="24"/>
      <c r="D6" s="523"/>
      <c r="E6" s="524"/>
      <c r="F6" s="524"/>
      <c r="G6" s="524"/>
      <c r="H6" s="524"/>
      <c r="I6" s="524"/>
      <c r="J6" s="524"/>
      <c r="K6" s="524"/>
      <c r="L6" s="524"/>
      <c r="M6" s="524"/>
      <c r="N6" s="524"/>
      <c r="O6" s="524"/>
      <c r="P6" s="524"/>
      <c r="Q6" s="524"/>
      <c r="R6" s="525"/>
      <c r="S6" s="10"/>
      <c r="T6" s="10"/>
      <c r="U6" s="10"/>
      <c r="V6" s="6"/>
      <c r="W6" s="6"/>
      <c r="X6" s="6"/>
      <c r="Y6" s="6"/>
      <c r="Z6" s="6"/>
      <c r="AA6" s="7"/>
      <c r="AB6" s="6"/>
    </row>
    <row r="7" spans="1:28" s="8" customFormat="1" ht="11.25" hidden="1" customHeight="1">
      <c r="A7" s="117"/>
      <c r="B7" s="9"/>
      <c r="C7" s="12"/>
      <c r="D7" s="13"/>
      <c r="E7" s="14"/>
      <c r="F7" s="1"/>
      <c r="G7" s="1"/>
      <c r="H7" s="35"/>
      <c r="I7" s="5"/>
      <c r="J7" s="5"/>
      <c r="K7" s="6"/>
      <c r="L7" s="6"/>
      <c r="M7" s="6"/>
      <c r="N7" s="5"/>
      <c r="O7" s="5"/>
      <c r="P7" s="5"/>
      <c r="Q7" s="5"/>
      <c r="R7" s="5"/>
      <c r="S7" s="5"/>
      <c r="T7" s="5"/>
      <c r="U7" s="5"/>
      <c r="V7" s="6"/>
      <c r="W7" s="6"/>
      <c r="X7" s="6"/>
      <c r="Y7" s="6"/>
      <c r="Z7" s="6"/>
      <c r="AA7" s="7"/>
      <c r="AB7" s="6"/>
    </row>
    <row r="8" spans="1:28" ht="14.25" customHeight="1">
      <c r="B8" s="9"/>
      <c r="C8" s="15"/>
      <c r="D8" s="13"/>
      <c r="E8" s="103"/>
      <c r="F8" s="508" t="s">
        <v>11</v>
      </c>
      <c r="G8" s="509"/>
      <c r="H8" s="509"/>
      <c r="I8" s="509"/>
      <c r="J8" s="509"/>
      <c r="K8" s="509"/>
      <c r="L8" s="509"/>
      <c r="M8" s="509"/>
      <c r="N8" s="509"/>
      <c r="O8" s="509"/>
      <c r="P8" s="509"/>
      <c r="Q8" s="509"/>
      <c r="R8" s="510"/>
      <c r="S8" s="299"/>
      <c r="W8" s="4"/>
      <c r="X8" s="4"/>
      <c r="Y8" s="4"/>
      <c r="Z8" s="4"/>
      <c r="AA8" s="4"/>
      <c r="AB8" s="4"/>
    </row>
    <row r="9" spans="1:28" ht="14.25" customHeight="1">
      <c r="B9" s="9"/>
      <c r="C9" s="15"/>
      <c r="D9" s="13"/>
      <c r="E9" s="103"/>
      <c r="F9" s="511"/>
      <c r="G9" s="512"/>
      <c r="H9" s="512"/>
      <c r="I9" s="512"/>
      <c r="J9" s="512"/>
      <c r="K9" s="512"/>
      <c r="L9" s="512"/>
      <c r="M9" s="512"/>
      <c r="N9" s="512"/>
      <c r="O9" s="512"/>
      <c r="P9" s="512"/>
      <c r="Q9" s="512"/>
      <c r="R9" s="513"/>
      <c r="S9" s="299"/>
      <c r="W9" s="4"/>
      <c r="X9" s="4"/>
      <c r="Y9" s="4"/>
      <c r="Z9" s="4"/>
      <c r="AA9" s="4"/>
      <c r="AB9" s="4"/>
    </row>
    <row r="10" spans="1:28" ht="11.25" customHeight="1">
      <c r="B10" s="9"/>
      <c r="C10" s="15"/>
      <c r="D10" s="13"/>
      <c r="E10" s="14"/>
      <c r="F10" s="22"/>
      <c r="G10" s="22"/>
      <c r="H10" s="105"/>
      <c r="I10" s="28"/>
      <c r="J10" s="17"/>
      <c r="N10" s="29"/>
      <c r="O10" s="29"/>
      <c r="P10" s="29"/>
      <c r="Q10" s="29"/>
      <c r="R10" s="29"/>
      <c r="S10" s="29"/>
      <c r="T10" s="29"/>
      <c r="U10" s="29"/>
      <c r="Z10" s="3"/>
      <c r="AA10" s="2"/>
      <c r="AB10" s="4"/>
    </row>
    <row r="11" spans="1:28" ht="34.5" customHeight="1">
      <c r="A11" s="117" t="s">
        <v>523</v>
      </c>
      <c r="B11" s="9"/>
      <c r="C11" s="15"/>
      <c r="D11" s="13"/>
      <c r="E11" s="52"/>
      <c r="F11" s="38"/>
      <c r="G11" s="36"/>
      <c r="H11" s="526" t="s">
        <v>524</v>
      </c>
      <c r="I11" s="527"/>
      <c r="J11" s="527"/>
      <c r="K11" s="527"/>
      <c r="L11" s="527"/>
      <c r="M11" s="527"/>
      <c r="N11" s="527"/>
      <c r="O11" s="527"/>
      <c r="P11" s="527"/>
      <c r="Q11" s="527"/>
      <c r="R11" s="528"/>
      <c r="S11" s="4"/>
      <c r="T11" s="4"/>
      <c r="U11" s="4"/>
      <c r="V11" s="4"/>
      <c r="W11" s="4"/>
      <c r="X11" s="4"/>
      <c r="Y11" s="4"/>
      <c r="Z11" s="4"/>
      <c r="AA11" s="4"/>
      <c r="AB11" s="4"/>
    </row>
    <row r="12" spans="1:28" ht="36" customHeight="1">
      <c r="B12" s="9"/>
      <c r="C12" s="15"/>
      <c r="D12" s="13"/>
      <c r="E12" s="16"/>
      <c r="F12" s="25"/>
      <c r="G12" s="37"/>
      <c r="H12" s="529" t="s">
        <v>525</v>
      </c>
      <c r="I12" s="527"/>
      <c r="J12" s="527"/>
      <c r="K12" s="527"/>
      <c r="L12" s="527"/>
      <c r="M12" s="527"/>
      <c r="N12" s="527"/>
      <c r="O12" s="527"/>
      <c r="P12" s="527"/>
      <c r="Q12" s="527"/>
      <c r="R12" s="528"/>
      <c r="S12" s="4"/>
      <c r="T12" s="4"/>
      <c r="U12" s="4"/>
      <c r="V12" s="4"/>
      <c r="W12" s="4"/>
      <c r="X12" s="4"/>
      <c r="Y12" s="4"/>
      <c r="Z12" s="4"/>
      <c r="AA12" s="4"/>
      <c r="AB12" s="4"/>
    </row>
    <row r="13" spans="1:28" s="45" customFormat="1" ht="11.25" customHeight="1" thickBot="1">
      <c r="A13" s="358"/>
      <c r="B13" s="48"/>
      <c r="C13" s="39"/>
      <c r="D13" s="40"/>
      <c r="E13" s="19"/>
      <c r="F13" s="42"/>
      <c r="G13" s="35"/>
      <c r="H13" s="55"/>
      <c r="I13" s="20"/>
      <c r="J13" s="43"/>
      <c r="K13" s="43"/>
      <c r="L13" s="43"/>
      <c r="M13" s="43"/>
      <c r="N13" s="43"/>
      <c r="O13" s="43"/>
      <c r="P13" s="44"/>
      <c r="Q13" s="43"/>
    </row>
    <row r="14" spans="1:28" ht="46.5" customHeight="1">
      <c r="A14" s="117" t="s">
        <v>526</v>
      </c>
      <c r="B14" s="9"/>
      <c r="C14" s="15"/>
      <c r="D14" s="13"/>
      <c r="E14" s="14"/>
      <c r="F14" s="42"/>
      <c r="G14" s="42"/>
      <c r="H14" s="40"/>
      <c r="I14" s="50"/>
      <c r="J14" s="38"/>
      <c r="K14" s="451" t="s">
        <v>527</v>
      </c>
      <c r="L14" s="479"/>
      <c r="M14" s="46"/>
      <c r="N14" s="482" t="s">
        <v>154</v>
      </c>
      <c r="O14" s="483"/>
      <c r="P14" s="26"/>
      <c r="Q14" s="476" t="s">
        <v>528</v>
      </c>
      <c r="R14" s="477"/>
      <c r="S14" s="478"/>
      <c r="T14" s="4"/>
      <c r="U14" s="4"/>
      <c r="V14" s="4"/>
      <c r="W14" s="4"/>
      <c r="X14" s="4"/>
      <c r="Y14" s="4"/>
      <c r="Z14" s="4"/>
      <c r="AA14" s="4"/>
      <c r="AB14" s="4"/>
    </row>
    <row r="15" spans="1:28" ht="46.5" customHeight="1" thickBot="1">
      <c r="B15" s="9"/>
      <c r="C15" s="15"/>
      <c r="D15" s="13"/>
      <c r="E15" s="14"/>
      <c r="F15" s="42"/>
      <c r="G15" s="42"/>
      <c r="I15" s="22"/>
      <c r="J15" s="25"/>
      <c r="K15" s="480"/>
      <c r="L15" s="481"/>
      <c r="M15" s="47"/>
      <c r="N15" s="484"/>
      <c r="O15" s="485"/>
      <c r="P15" s="27"/>
      <c r="Q15" s="473" t="s">
        <v>529</v>
      </c>
      <c r="R15" s="474"/>
      <c r="S15" s="475"/>
      <c r="T15" s="4"/>
      <c r="U15" s="4"/>
      <c r="V15" s="4"/>
      <c r="W15" s="4"/>
      <c r="X15" s="4"/>
      <c r="Y15" s="4"/>
      <c r="Z15" s="4"/>
      <c r="AA15" s="4"/>
      <c r="AB15" s="4"/>
    </row>
    <row r="16" spans="1:28" s="45" customFormat="1" ht="11.25" customHeight="1">
      <c r="A16" s="358"/>
      <c r="B16" s="48"/>
      <c r="C16" s="39"/>
      <c r="D16" s="40"/>
      <c r="E16" s="41"/>
      <c r="F16" s="42"/>
      <c r="G16" s="42"/>
      <c r="H16" s="20" t="b">
        <f>AND(N16,Q16)</f>
        <v>1</v>
      </c>
      <c r="I16" s="20">
        <f>IF(H16,1,0)</f>
        <v>1</v>
      </c>
      <c r="J16" s="20"/>
      <c r="K16" s="43"/>
      <c r="L16" s="43"/>
      <c r="M16" s="43"/>
      <c r="N16" s="21" t="b">
        <f t="shared" ref="N16" si="0">NOT(OR(N14="",N14="Укажите здесь ""Имеется"" или ""Отсутствует"""))</f>
        <v>1</v>
      </c>
      <c r="P16" s="21"/>
      <c r="Q16" s="21" t="b">
        <f t="shared" ref="Q16" si="1">OR(N14="Отсутствует",NOT(OR(Q14="",Q14="Укажите здесь ссылку на документ",Q15="",Q15="Укажите здесь название документа и соответствующий номер страницы")))</f>
        <v>1</v>
      </c>
      <c r="R16" s="21"/>
      <c r="S16" s="21"/>
      <c r="T16" s="43"/>
    </row>
    <row r="17" spans="1:28" ht="18" customHeight="1">
      <c r="A17" s="117"/>
      <c r="B17" s="9"/>
      <c r="C17" s="15"/>
      <c r="D17" s="13"/>
      <c r="E17" s="52"/>
      <c r="F17" s="38"/>
      <c r="G17" s="36"/>
      <c r="H17" s="530" t="s">
        <v>530</v>
      </c>
      <c r="I17" s="486"/>
      <c r="J17" s="486"/>
      <c r="K17" s="486"/>
      <c r="L17" s="486"/>
      <c r="M17" s="486"/>
      <c r="N17" s="486"/>
      <c r="O17" s="486"/>
      <c r="P17" s="486"/>
      <c r="Q17" s="486"/>
      <c r="R17" s="452"/>
      <c r="S17" s="4"/>
      <c r="T17" s="4"/>
      <c r="U17" s="4"/>
      <c r="V17" s="4"/>
      <c r="W17" s="4"/>
      <c r="X17" s="4"/>
      <c r="Y17" s="4"/>
      <c r="Z17" s="4"/>
      <c r="AA17" s="4"/>
      <c r="AB17" s="4"/>
    </row>
    <row r="18" spans="1:28" ht="18" customHeight="1">
      <c r="B18" s="9"/>
      <c r="C18" s="15"/>
      <c r="D18" s="13"/>
      <c r="E18" s="16"/>
      <c r="F18" s="25"/>
      <c r="G18" s="37"/>
      <c r="H18" s="453"/>
      <c r="I18" s="487"/>
      <c r="J18" s="487"/>
      <c r="K18" s="487"/>
      <c r="L18" s="487"/>
      <c r="M18" s="487"/>
      <c r="N18" s="487"/>
      <c r="O18" s="487"/>
      <c r="P18" s="487"/>
      <c r="Q18" s="487"/>
      <c r="R18" s="454"/>
      <c r="S18" s="4"/>
      <c r="T18" s="4"/>
      <c r="U18" s="4"/>
      <c r="V18" s="4"/>
      <c r="W18" s="4"/>
      <c r="X18" s="4"/>
      <c r="Y18" s="4"/>
      <c r="Z18" s="4"/>
      <c r="AA18" s="4"/>
      <c r="AB18" s="4"/>
    </row>
    <row r="19" spans="1:28" s="45" customFormat="1" ht="11.25" customHeight="1" thickBot="1">
      <c r="A19" s="358"/>
      <c r="B19" s="48"/>
      <c r="C19" s="39"/>
      <c r="D19" s="40"/>
      <c r="E19" s="19"/>
      <c r="F19" s="42"/>
      <c r="G19" s="35"/>
      <c r="H19" s="55"/>
      <c r="I19" s="60"/>
      <c r="J19" s="43"/>
      <c r="K19" s="43"/>
      <c r="L19" s="43"/>
      <c r="M19" s="43"/>
      <c r="N19" s="44"/>
      <c r="O19" s="43"/>
    </row>
    <row r="20" spans="1:28" ht="33" customHeight="1">
      <c r="A20" s="117" t="s">
        <v>531</v>
      </c>
      <c r="B20" s="9"/>
      <c r="C20" s="15"/>
      <c r="D20" s="13"/>
      <c r="E20" s="14"/>
      <c r="F20" s="42"/>
      <c r="G20" s="42"/>
      <c r="H20" s="40"/>
      <c r="I20" s="50"/>
      <c r="J20" s="38"/>
      <c r="K20" s="451" t="s">
        <v>532</v>
      </c>
      <c r="L20" s="479"/>
      <c r="M20" s="46"/>
      <c r="N20" s="482" t="s">
        <v>154</v>
      </c>
      <c r="O20" s="483"/>
      <c r="P20" s="26"/>
      <c r="Q20" s="476" t="s">
        <v>533</v>
      </c>
      <c r="R20" s="477"/>
      <c r="S20" s="478"/>
      <c r="T20" s="4"/>
      <c r="U20" s="4"/>
      <c r="V20" s="4"/>
      <c r="W20" s="4"/>
      <c r="X20" s="4"/>
      <c r="Y20" s="4"/>
      <c r="Z20" s="4"/>
      <c r="AA20" s="4"/>
      <c r="AB20" s="4"/>
    </row>
    <row r="21" spans="1:28" ht="33" customHeight="1" thickBot="1">
      <c r="B21" s="9"/>
      <c r="C21" s="15"/>
      <c r="D21" s="13"/>
      <c r="E21" s="14"/>
      <c r="F21" s="42"/>
      <c r="G21" s="42"/>
      <c r="H21" s="40"/>
      <c r="I21" s="16"/>
      <c r="J21" s="25"/>
      <c r="K21" s="480"/>
      <c r="L21" s="481"/>
      <c r="M21" s="47"/>
      <c r="N21" s="484"/>
      <c r="O21" s="485"/>
      <c r="P21" s="27"/>
      <c r="Q21" s="473" t="s">
        <v>534</v>
      </c>
      <c r="R21" s="474"/>
      <c r="S21" s="475"/>
      <c r="T21" s="4"/>
      <c r="U21" s="4"/>
      <c r="V21" s="4"/>
      <c r="W21" s="4"/>
      <c r="X21" s="4"/>
      <c r="Y21" s="4"/>
      <c r="Z21" s="4"/>
      <c r="AA21" s="4"/>
      <c r="AB21" s="4"/>
    </row>
    <row r="22" spans="1:28" s="45" customFormat="1" ht="11.25" customHeight="1" thickBot="1">
      <c r="A22" s="358"/>
      <c r="B22" s="48"/>
      <c r="C22" s="39"/>
      <c r="D22" s="40"/>
      <c r="E22" s="41"/>
      <c r="F22" s="42"/>
      <c r="G22" s="42"/>
      <c r="H22" s="20" t="b">
        <f>AND(N22,Q22)</f>
        <v>1</v>
      </c>
      <c r="I22" s="60">
        <f>IF(H22,1,0)</f>
        <v>1</v>
      </c>
      <c r="J22" s="20"/>
      <c r="K22" s="43"/>
      <c r="L22" s="43"/>
      <c r="M22" s="43"/>
      <c r="N22" s="21" t="b">
        <f t="shared" ref="N22" si="2">NOT(OR(N20="",N20="Укажите здесь ""Имеется"" или ""Отсутствует"""))</f>
        <v>1</v>
      </c>
      <c r="P22" s="21"/>
      <c r="Q22" s="21" t="b">
        <f t="shared" ref="Q22" si="3">OR(N20="Отсутствует",NOT(OR(Q20="",Q20="Укажите здесь ссылку на документ",Q21="",Q21="Укажите здесь название документа и соответствующий номер страницы")))</f>
        <v>1</v>
      </c>
      <c r="R22" s="21"/>
      <c r="S22" s="21"/>
      <c r="T22" s="43"/>
    </row>
    <row r="23" spans="1:28" ht="60.75" customHeight="1">
      <c r="A23" s="117" t="s">
        <v>535</v>
      </c>
      <c r="B23" s="9"/>
      <c r="C23" s="15"/>
      <c r="D23" s="13"/>
      <c r="E23" s="14"/>
      <c r="F23" s="42"/>
      <c r="G23" s="42"/>
      <c r="H23" s="40"/>
      <c r="I23" s="50"/>
      <c r="J23" s="38"/>
      <c r="K23" s="465" t="s">
        <v>536</v>
      </c>
      <c r="L23" s="488"/>
      <c r="M23" s="46"/>
      <c r="N23" s="482" t="s">
        <v>154</v>
      </c>
      <c r="O23" s="483"/>
      <c r="P23" s="26"/>
      <c r="Q23" s="476" t="s">
        <v>537</v>
      </c>
      <c r="R23" s="477"/>
      <c r="S23" s="478"/>
      <c r="T23" s="4"/>
      <c r="U23" s="4"/>
      <c r="V23" s="4"/>
      <c r="W23" s="4"/>
      <c r="X23" s="4"/>
      <c r="Y23" s="4"/>
      <c r="Z23" s="4"/>
      <c r="AA23" s="4"/>
      <c r="AB23" s="4"/>
    </row>
    <row r="24" spans="1:28" ht="60.75" customHeight="1" thickBot="1">
      <c r="B24" s="9"/>
      <c r="C24" s="15"/>
      <c r="D24" s="13"/>
      <c r="E24" s="14"/>
      <c r="F24" s="42"/>
      <c r="G24" s="42"/>
      <c r="H24" s="40"/>
      <c r="I24" s="16"/>
      <c r="J24" s="25"/>
      <c r="K24" s="489"/>
      <c r="L24" s="490"/>
      <c r="M24" s="47"/>
      <c r="N24" s="484"/>
      <c r="O24" s="485"/>
      <c r="P24" s="27"/>
      <c r="Q24" s="473" t="s">
        <v>538</v>
      </c>
      <c r="R24" s="474"/>
      <c r="S24" s="475"/>
      <c r="T24" s="4"/>
      <c r="U24" s="4"/>
      <c r="V24" s="4"/>
      <c r="W24" s="4"/>
      <c r="X24" s="4"/>
      <c r="Y24" s="4"/>
      <c r="Z24" s="4"/>
      <c r="AA24" s="4"/>
      <c r="AB24" s="4"/>
    </row>
    <row r="25" spans="1:28" s="45" customFormat="1" ht="11.25" customHeight="1" thickBot="1">
      <c r="A25" s="358"/>
      <c r="B25" s="48"/>
      <c r="C25" s="39"/>
      <c r="D25" s="40"/>
      <c r="E25" s="41"/>
      <c r="F25" s="42"/>
      <c r="G25" s="42"/>
      <c r="H25" s="20" t="b">
        <f>AND(N25,Q25)</f>
        <v>1</v>
      </c>
      <c r="I25" s="60">
        <f>IF(H25,1,0)</f>
        <v>1</v>
      </c>
      <c r="J25" s="20"/>
      <c r="K25" s="43"/>
      <c r="L25" s="43"/>
      <c r="M25" s="43"/>
      <c r="N25" s="21" t="b">
        <f t="shared" ref="N25:N31" si="4">NOT(OR(N23="",N23="Укажите здесь ""Имеется"" или ""Отсутствует"""))</f>
        <v>1</v>
      </c>
      <c r="P25" s="21"/>
      <c r="Q25" s="21" t="b">
        <f t="shared" ref="Q25" si="5">OR(N23="Отсутствует",NOT(OR(Q23="",Q23="Укажите здесь ссылку на документ",Q24="",Q24="Укажите здесь название документа и соответствующий номер страницы")))</f>
        <v>1</v>
      </c>
      <c r="R25" s="21"/>
      <c r="S25" s="21"/>
      <c r="T25" s="43"/>
    </row>
    <row r="26" spans="1:28" ht="45.75" customHeight="1">
      <c r="A26" s="117" t="s">
        <v>539</v>
      </c>
      <c r="B26" s="9"/>
      <c r="C26" s="15"/>
      <c r="D26" s="13"/>
      <c r="E26" s="14"/>
      <c r="F26" s="42"/>
      <c r="G26" s="42"/>
      <c r="H26" s="40"/>
      <c r="I26" s="50"/>
      <c r="J26" s="38"/>
      <c r="K26" s="451" t="s">
        <v>540</v>
      </c>
      <c r="L26" s="479"/>
      <c r="M26" s="46"/>
      <c r="N26" s="482" t="s">
        <v>154</v>
      </c>
      <c r="O26" s="483"/>
      <c r="P26" s="26"/>
      <c r="Q26" s="476" t="s">
        <v>541</v>
      </c>
      <c r="R26" s="477"/>
      <c r="S26" s="478"/>
      <c r="T26" s="4"/>
      <c r="U26" s="4"/>
      <c r="V26" s="4"/>
      <c r="W26" s="4"/>
      <c r="X26" s="4"/>
      <c r="Y26" s="4"/>
      <c r="Z26" s="4"/>
      <c r="AA26" s="4"/>
      <c r="AB26" s="4"/>
    </row>
    <row r="27" spans="1:28" ht="45.75" customHeight="1" thickBot="1">
      <c r="B27" s="9"/>
      <c r="C27" s="15"/>
      <c r="D27" s="13"/>
      <c r="E27" s="14"/>
      <c r="F27" s="42"/>
      <c r="G27" s="42"/>
      <c r="H27" s="40"/>
      <c r="I27" s="16"/>
      <c r="J27" s="25"/>
      <c r="K27" s="480"/>
      <c r="L27" s="481"/>
      <c r="M27" s="47"/>
      <c r="N27" s="484"/>
      <c r="O27" s="485"/>
      <c r="P27" s="27"/>
      <c r="Q27" s="473" t="s">
        <v>542</v>
      </c>
      <c r="R27" s="474"/>
      <c r="S27" s="475"/>
      <c r="T27" s="4"/>
      <c r="U27" s="4"/>
      <c r="V27" s="4"/>
      <c r="W27" s="4"/>
      <c r="X27" s="4"/>
      <c r="Y27" s="4"/>
      <c r="Z27" s="4"/>
      <c r="AA27" s="4"/>
      <c r="AB27" s="4"/>
    </row>
    <row r="28" spans="1:28" s="45" customFormat="1" ht="11.25" customHeight="1" thickBot="1">
      <c r="A28" s="358"/>
      <c r="B28" s="48"/>
      <c r="C28" s="39"/>
      <c r="D28" s="40"/>
      <c r="E28" s="41"/>
      <c r="F28" s="42"/>
      <c r="G28" s="42"/>
      <c r="H28" s="20" t="b">
        <f>AND(N28,Q28)</f>
        <v>1</v>
      </c>
      <c r="I28" s="60">
        <f>IF(H28,1,0)</f>
        <v>1</v>
      </c>
      <c r="J28" s="20"/>
      <c r="K28" s="43"/>
      <c r="L28" s="43"/>
      <c r="M28" s="43"/>
      <c r="N28" s="21" t="b">
        <f t="shared" si="4"/>
        <v>1</v>
      </c>
      <c r="P28" s="21"/>
      <c r="Q28" s="21" t="b">
        <f t="shared" ref="Q28" si="6">OR(N26="Отсутствует",NOT(OR(Q26="",Q26="Укажите здесь ссылку на документ",Q27="",Q27="Укажите здесь название документа и соответствующий номер страницы")))</f>
        <v>1</v>
      </c>
      <c r="R28" s="21"/>
      <c r="S28" s="21"/>
      <c r="T28" s="43"/>
    </row>
    <row r="29" spans="1:28" ht="54.75" customHeight="1">
      <c r="A29" s="117" t="s">
        <v>543</v>
      </c>
      <c r="B29" s="9"/>
      <c r="C29" s="15"/>
      <c r="D29" s="13"/>
      <c r="E29" s="14"/>
      <c r="F29" s="42"/>
      <c r="G29" s="42"/>
      <c r="H29" s="40"/>
      <c r="I29" s="50"/>
      <c r="J29" s="38"/>
      <c r="K29" s="465" t="s">
        <v>544</v>
      </c>
      <c r="L29" s="488"/>
      <c r="M29" s="46"/>
      <c r="N29" s="482" t="s">
        <v>168</v>
      </c>
      <c r="O29" s="483"/>
      <c r="P29" s="26"/>
      <c r="Q29" s="476" t="s">
        <v>169</v>
      </c>
      <c r="R29" s="477"/>
      <c r="S29" s="478"/>
      <c r="T29" s="4"/>
      <c r="U29" s="4"/>
      <c r="V29" s="4"/>
      <c r="W29" s="4"/>
      <c r="X29" s="4"/>
      <c r="Y29" s="4"/>
      <c r="Z29" s="4"/>
      <c r="AA29" s="4"/>
      <c r="AB29" s="4"/>
    </row>
    <row r="30" spans="1:28" ht="54.75" customHeight="1" thickBot="1">
      <c r="B30" s="9"/>
      <c r="C30" s="15"/>
      <c r="D30" s="13"/>
      <c r="E30" s="14"/>
      <c r="F30" s="42"/>
      <c r="G30" s="42"/>
      <c r="I30" s="22"/>
      <c r="J30" s="25"/>
      <c r="K30" s="489"/>
      <c r="L30" s="490"/>
      <c r="M30" s="47"/>
      <c r="N30" s="484"/>
      <c r="O30" s="485"/>
      <c r="P30" s="27"/>
      <c r="Q30" s="473" t="s">
        <v>170</v>
      </c>
      <c r="R30" s="474"/>
      <c r="S30" s="475"/>
      <c r="T30" s="4"/>
      <c r="U30" s="4"/>
      <c r="V30" s="4"/>
      <c r="W30" s="4"/>
      <c r="X30" s="4"/>
      <c r="Y30" s="4"/>
      <c r="Z30" s="4"/>
      <c r="AA30" s="4"/>
      <c r="AB30" s="4"/>
    </row>
    <row r="31" spans="1:28" s="45" customFormat="1" ht="11.25" customHeight="1">
      <c r="A31" s="358"/>
      <c r="B31" s="48"/>
      <c r="C31" s="39"/>
      <c r="D31" s="40"/>
      <c r="E31" s="41"/>
      <c r="F31" s="42"/>
      <c r="G31" s="42"/>
      <c r="H31" s="20" t="b">
        <f>AND(N31,Q31)</f>
        <v>1</v>
      </c>
      <c r="I31" s="20">
        <f>IF(H31,1,0)</f>
        <v>1</v>
      </c>
      <c r="J31" s="20"/>
      <c r="K31" s="43"/>
      <c r="L31" s="43"/>
      <c r="M31" s="43"/>
      <c r="N31" s="21" t="b">
        <f t="shared" si="4"/>
        <v>1</v>
      </c>
      <c r="P31" s="21"/>
      <c r="Q31" s="21" t="b">
        <f t="shared" ref="Q31" si="7">OR(N29="Отсутствует",NOT(OR(Q29="",Q29="Укажите здесь ссылку на документ",Q30="",Q30="Укажите здесь название документа и соответствующий номер страницы")))</f>
        <v>1</v>
      </c>
      <c r="R31" s="21"/>
      <c r="S31" s="21"/>
      <c r="T31" s="43"/>
    </row>
    <row r="32" spans="1:28" ht="17.25" customHeight="1">
      <c r="A32" s="117"/>
      <c r="B32" s="9"/>
      <c r="C32" s="15"/>
      <c r="D32" s="13"/>
      <c r="E32" s="52"/>
      <c r="F32" s="38"/>
      <c r="G32" s="36"/>
      <c r="H32" s="530" t="s">
        <v>545</v>
      </c>
      <c r="I32" s="486"/>
      <c r="J32" s="486"/>
      <c r="K32" s="486"/>
      <c r="L32" s="486"/>
      <c r="M32" s="486"/>
      <c r="N32" s="486"/>
      <c r="O32" s="486"/>
      <c r="P32" s="486"/>
      <c r="Q32" s="486"/>
      <c r="R32" s="452"/>
      <c r="S32" s="4"/>
      <c r="T32" s="4"/>
      <c r="U32" s="4"/>
      <c r="V32" s="4"/>
      <c r="W32" s="4"/>
      <c r="X32" s="4"/>
      <c r="Y32" s="4"/>
      <c r="Z32" s="4"/>
      <c r="AA32" s="4"/>
      <c r="AB32" s="4"/>
    </row>
    <row r="33" spans="1:28" ht="17.25" customHeight="1">
      <c r="B33" s="9"/>
      <c r="C33" s="15"/>
      <c r="D33" s="13"/>
      <c r="E33" s="16"/>
      <c r="F33" s="25"/>
      <c r="G33" s="37"/>
      <c r="H33" s="453"/>
      <c r="I33" s="487"/>
      <c r="J33" s="487"/>
      <c r="K33" s="487"/>
      <c r="L33" s="487"/>
      <c r="M33" s="487"/>
      <c r="N33" s="487"/>
      <c r="O33" s="487"/>
      <c r="P33" s="487"/>
      <c r="Q33" s="487"/>
      <c r="R33" s="454"/>
      <c r="S33" s="4"/>
      <c r="T33" s="4"/>
      <c r="U33" s="4"/>
      <c r="V33" s="4"/>
      <c r="W33" s="4"/>
      <c r="X33" s="4"/>
      <c r="Y33" s="4"/>
      <c r="Z33" s="4"/>
      <c r="AA33" s="4"/>
      <c r="AB33" s="4"/>
    </row>
    <row r="34" spans="1:28" s="45" customFormat="1" ht="11.25" customHeight="1" thickBot="1">
      <c r="A34" s="358"/>
      <c r="B34" s="48"/>
      <c r="C34" s="39"/>
      <c r="D34" s="40"/>
      <c r="E34" s="19"/>
      <c r="F34" s="42"/>
      <c r="G34" s="35"/>
      <c r="H34" s="55"/>
      <c r="I34" s="60"/>
      <c r="J34" s="43"/>
      <c r="K34" s="43"/>
      <c r="L34" s="43"/>
      <c r="M34" s="43"/>
      <c r="N34" s="44"/>
      <c r="O34" s="43"/>
    </row>
    <row r="35" spans="1:28" ht="33" customHeight="1">
      <c r="A35" s="117" t="s">
        <v>546</v>
      </c>
      <c r="B35" s="9"/>
      <c r="C35" s="15"/>
      <c r="D35" s="13"/>
      <c r="E35" s="14"/>
      <c r="H35" s="40"/>
      <c r="I35" s="50"/>
      <c r="J35" s="38"/>
      <c r="K35" s="451" t="s">
        <v>547</v>
      </c>
      <c r="L35" s="452"/>
      <c r="M35" s="298"/>
      <c r="N35" s="455">
        <f>IF(NOT(AND(Справочник!H$12,Q37)),"Этот показатель вычисляется по введенному значению в ячейке справа",IF(Q35&gt;Справочник!G$12,0,ROUND(Q35/Справочник!G$12+0.00045,3)))</f>
        <v>0</v>
      </c>
      <c r="O35" s="456"/>
      <c r="P35" s="33"/>
      <c r="Q35" s="459">
        <v>0</v>
      </c>
      <c r="R35" s="461" t="s">
        <v>548</v>
      </c>
      <c r="S35" s="462"/>
      <c r="V35" s="4"/>
      <c r="W35" s="4"/>
      <c r="X35" s="4"/>
      <c r="Y35" s="4"/>
      <c r="Z35" s="4"/>
      <c r="AA35" s="4"/>
      <c r="AB35" s="4"/>
    </row>
    <row r="36" spans="1:28" ht="33" customHeight="1" thickBot="1">
      <c r="B36" s="9"/>
      <c r="C36" s="15"/>
      <c r="D36" s="13"/>
      <c r="E36" s="14"/>
      <c r="I36" s="22"/>
      <c r="J36" s="25"/>
      <c r="K36" s="453"/>
      <c r="L36" s="454"/>
      <c r="M36" s="297"/>
      <c r="N36" s="457"/>
      <c r="O36" s="458"/>
      <c r="P36" s="34"/>
      <c r="Q36" s="460"/>
      <c r="R36" s="463"/>
      <c r="S36" s="464"/>
      <c r="V36" s="4"/>
      <c r="W36" s="4"/>
      <c r="X36" s="4"/>
      <c r="Y36" s="4"/>
      <c r="Z36" s="4"/>
      <c r="AA36" s="4"/>
      <c r="AB36" s="4"/>
    </row>
    <row r="37" spans="1:28" s="45" customFormat="1" ht="11.25" customHeight="1">
      <c r="A37" s="358"/>
      <c r="B37" s="48"/>
      <c r="C37" s="39"/>
      <c r="D37" s="40"/>
      <c r="E37" s="41"/>
      <c r="F37" s="42"/>
      <c r="G37" s="42"/>
      <c r="H37" s="78" t="b">
        <f>N37</f>
        <v>1</v>
      </c>
      <c r="I37" s="78">
        <f>IF(H37,1,0)</f>
        <v>1</v>
      </c>
      <c r="J37" s="20"/>
      <c r="L37" s="20"/>
      <c r="M37" s="20"/>
      <c r="N37" s="20" t="b">
        <f>Q37</f>
        <v>1</v>
      </c>
      <c r="O37" s="21"/>
      <c r="P37" s="21"/>
      <c r="Q37" s="21" t="b">
        <f>NOT(OR(Q35="",Q35="Введите здесь значение"))</f>
        <v>1</v>
      </c>
      <c r="R37" s="21"/>
      <c r="S37" s="21"/>
      <c r="T37" s="43"/>
      <c r="U37" s="43"/>
      <c r="V37" s="44"/>
      <c r="W37" s="43"/>
    </row>
    <row r="38" spans="1:28" ht="28.5" customHeight="1">
      <c r="A38" s="117" t="s">
        <v>549</v>
      </c>
      <c r="B38" s="9"/>
      <c r="C38" s="15"/>
      <c r="D38" s="13"/>
      <c r="E38" s="52"/>
      <c r="F38" s="38"/>
      <c r="G38" s="36"/>
      <c r="H38" s="531" t="s">
        <v>550</v>
      </c>
      <c r="I38" s="531"/>
      <c r="J38" s="531"/>
      <c r="K38" s="531"/>
      <c r="L38" s="531"/>
      <c r="M38" s="531"/>
      <c r="N38" s="531"/>
      <c r="O38" s="531"/>
      <c r="P38" s="531"/>
      <c r="Q38" s="531"/>
      <c r="R38" s="531"/>
      <c r="S38" s="4"/>
      <c r="T38" s="4"/>
      <c r="U38" s="4"/>
      <c r="V38" s="4"/>
      <c r="W38" s="4"/>
      <c r="X38" s="4"/>
      <c r="Y38" s="4"/>
      <c r="Z38" s="4"/>
      <c r="AA38" s="4"/>
      <c r="AB38" s="4"/>
    </row>
    <row r="39" spans="1:28" ht="28.5" customHeight="1">
      <c r="B39" s="9"/>
      <c r="C39" s="15"/>
      <c r="D39" s="13"/>
      <c r="E39" s="16"/>
      <c r="F39" s="25"/>
      <c r="G39" s="37"/>
      <c r="H39" s="531" t="s">
        <v>551</v>
      </c>
      <c r="I39" s="532"/>
      <c r="J39" s="532"/>
      <c r="K39" s="532"/>
      <c r="L39" s="532"/>
      <c r="M39" s="532"/>
      <c r="N39" s="532"/>
      <c r="O39" s="532"/>
      <c r="P39" s="532"/>
      <c r="Q39" s="532"/>
      <c r="R39" s="532"/>
      <c r="S39" s="4"/>
      <c r="T39" s="4"/>
      <c r="U39" s="4"/>
      <c r="V39" s="4"/>
      <c r="W39" s="4"/>
      <c r="X39" s="4"/>
      <c r="Y39" s="4"/>
      <c r="Z39" s="4"/>
      <c r="AA39" s="4"/>
      <c r="AB39" s="4"/>
    </row>
    <row r="40" spans="1:28" s="45" customFormat="1" ht="11.25" customHeight="1" thickBot="1">
      <c r="A40" s="358"/>
      <c r="B40" s="48"/>
      <c r="C40" s="39"/>
      <c r="D40" s="40"/>
      <c r="E40" s="19"/>
      <c r="F40" s="42"/>
      <c r="G40" s="35"/>
      <c r="H40" s="55"/>
      <c r="I40" s="60"/>
      <c r="J40" s="43"/>
      <c r="K40" s="43"/>
      <c r="L40" s="43"/>
      <c r="M40" s="43"/>
      <c r="N40" s="44"/>
      <c r="O40" s="43"/>
    </row>
    <row r="41" spans="1:28" ht="33" customHeight="1">
      <c r="A41" s="117" t="s">
        <v>552</v>
      </c>
      <c r="B41" s="9"/>
      <c r="C41" s="15"/>
      <c r="D41" s="13"/>
      <c r="E41" s="14"/>
      <c r="F41" s="42"/>
      <c r="G41" s="42"/>
      <c r="H41" s="40"/>
      <c r="I41" s="50"/>
      <c r="J41" s="38"/>
      <c r="K41" s="451" t="s">
        <v>553</v>
      </c>
      <c r="L41" s="479"/>
      <c r="M41" s="46"/>
      <c r="N41" s="482" t="s">
        <v>154</v>
      </c>
      <c r="O41" s="483"/>
      <c r="P41" s="26"/>
      <c r="Q41" s="476" t="s">
        <v>554</v>
      </c>
      <c r="R41" s="477"/>
      <c r="S41" s="478"/>
      <c r="T41" s="4"/>
      <c r="U41" s="4"/>
      <c r="V41" s="4"/>
      <c r="W41" s="4"/>
      <c r="X41" s="4"/>
      <c r="Y41" s="4"/>
      <c r="Z41" s="4"/>
      <c r="AA41" s="4"/>
      <c r="AB41" s="4"/>
    </row>
    <row r="42" spans="1:28" ht="33" customHeight="1" thickBot="1">
      <c r="B42" s="9"/>
      <c r="C42" s="15"/>
      <c r="D42" s="13"/>
      <c r="E42" s="14"/>
      <c r="F42" s="42"/>
      <c r="G42" s="42"/>
      <c r="H42" s="40"/>
      <c r="I42" s="16"/>
      <c r="J42" s="25"/>
      <c r="K42" s="480"/>
      <c r="L42" s="481"/>
      <c r="M42" s="47"/>
      <c r="N42" s="484"/>
      <c r="O42" s="485"/>
      <c r="P42" s="27"/>
      <c r="Q42" s="473" t="s">
        <v>555</v>
      </c>
      <c r="R42" s="474"/>
      <c r="S42" s="475"/>
      <c r="T42" s="4"/>
      <c r="U42" s="4"/>
      <c r="V42" s="4"/>
      <c r="W42" s="4"/>
      <c r="X42" s="4"/>
      <c r="Y42" s="4"/>
      <c r="Z42" s="4"/>
      <c r="AA42" s="4"/>
      <c r="AB42" s="4"/>
    </row>
    <row r="43" spans="1:28" s="45" customFormat="1" ht="11.25" customHeight="1" thickBot="1">
      <c r="A43" s="358"/>
      <c r="B43" s="48"/>
      <c r="C43" s="39"/>
      <c r="D43" s="40"/>
      <c r="E43" s="41"/>
      <c r="F43" s="42"/>
      <c r="G43" s="42"/>
      <c r="H43" s="20" t="b">
        <f>AND(N43,Q43)</f>
        <v>1</v>
      </c>
      <c r="I43" s="60">
        <f>IF(H43,1,0)</f>
        <v>1</v>
      </c>
      <c r="J43" s="20"/>
      <c r="K43" s="43"/>
      <c r="L43" s="43"/>
      <c r="M43" s="43"/>
      <c r="N43" s="21" t="b">
        <f t="shared" ref="N43" si="8">NOT(OR(N41="",N41="Укажите здесь ""Имеется"" или ""Отсутствует"""))</f>
        <v>1</v>
      </c>
      <c r="P43" s="21"/>
      <c r="Q43" s="21" t="b">
        <f t="shared" ref="Q43" si="9">OR(N41="Отсутствует",NOT(OR(Q41="",Q41="Укажите здесь ссылку на документ",Q42="",Q42="Укажите здесь название документа и соответствующий номер страницы")))</f>
        <v>1</v>
      </c>
      <c r="R43" s="21"/>
      <c r="S43" s="21"/>
      <c r="T43" s="43"/>
      <c r="W43" s="43"/>
    </row>
    <row r="44" spans="1:28" ht="40.5" customHeight="1">
      <c r="A44" s="117" t="s">
        <v>556</v>
      </c>
      <c r="B44" s="9"/>
      <c r="C44" s="15"/>
      <c r="D44" s="13"/>
      <c r="E44" s="14"/>
      <c r="F44" s="42"/>
      <c r="G44" s="42"/>
      <c r="H44" s="40"/>
      <c r="I44" s="50"/>
      <c r="J44" s="38"/>
      <c r="K44" s="465" t="s">
        <v>557</v>
      </c>
      <c r="L44" s="488"/>
      <c r="M44" s="46"/>
      <c r="N44" s="482" t="s">
        <v>154</v>
      </c>
      <c r="O44" s="483"/>
      <c r="P44" s="26"/>
      <c r="Q44" s="476" t="s">
        <v>554</v>
      </c>
      <c r="R44" s="477"/>
      <c r="S44" s="478"/>
      <c r="T44" s="4"/>
      <c r="U44" s="4"/>
      <c r="V44" s="4"/>
      <c r="W44" s="4"/>
      <c r="X44" s="4"/>
      <c r="Y44" s="4"/>
      <c r="Z44" s="4"/>
      <c r="AA44" s="4"/>
      <c r="AB44" s="4"/>
    </row>
    <row r="45" spans="1:28" ht="40.5" customHeight="1" thickBot="1">
      <c r="B45" s="9"/>
      <c r="C45" s="15"/>
      <c r="D45" s="13"/>
      <c r="E45" s="14"/>
      <c r="F45" s="42"/>
      <c r="G45" s="42"/>
      <c r="H45" s="40"/>
      <c r="I45" s="16"/>
      <c r="J45" s="25"/>
      <c r="K45" s="489"/>
      <c r="L45" s="490"/>
      <c r="M45" s="47"/>
      <c r="N45" s="484"/>
      <c r="O45" s="485"/>
      <c r="P45" s="27"/>
      <c r="Q45" s="473" t="s">
        <v>558</v>
      </c>
      <c r="R45" s="474"/>
      <c r="S45" s="475"/>
      <c r="T45" s="4"/>
      <c r="U45" s="4"/>
      <c r="V45" s="4"/>
      <c r="W45" s="4"/>
      <c r="X45" s="4"/>
      <c r="Y45" s="4"/>
      <c r="Z45" s="4"/>
      <c r="AA45" s="4"/>
      <c r="AB45" s="4"/>
    </row>
    <row r="46" spans="1:28" s="45" customFormat="1" ht="11.25" customHeight="1" thickBot="1">
      <c r="A46" s="358"/>
      <c r="B46" s="48"/>
      <c r="C46" s="39"/>
      <c r="D46" s="40"/>
      <c r="E46" s="41"/>
      <c r="F46" s="42"/>
      <c r="G46" s="42"/>
      <c r="H46" s="20" t="b">
        <f>AND(N46,Q46)</f>
        <v>1</v>
      </c>
      <c r="I46" s="60">
        <f>IF(H46,1,0)</f>
        <v>1</v>
      </c>
      <c r="J46" s="20"/>
      <c r="K46" s="43"/>
      <c r="L46" s="43"/>
      <c r="M46" s="43"/>
      <c r="N46" s="21" t="b">
        <f t="shared" ref="N46:N49" si="10">NOT(OR(N44="",N44="Укажите здесь ""Имеется"" или ""Отсутствует"""))</f>
        <v>1</v>
      </c>
      <c r="P46" s="21"/>
      <c r="Q46" s="21" t="b">
        <f t="shared" ref="Q46" si="11">OR(N44="Отсутствует",NOT(OR(Q44="",Q44="Укажите здесь ссылку на документ",Q45="",Q45="Укажите здесь название документа и соответствующий номер страницы")))</f>
        <v>1</v>
      </c>
      <c r="R46" s="21"/>
      <c r="S46" s="21"/>
      <c r="T46" s="43"/>
      <c r="V46" s="44"/>
      <c r="W46" s="43"/>
    </row>
    <row r="47" spans="1:28" ht="33" customHeight="1">
      <c r="A47" s="117" t="s">
        <v>559</v>
      </c>
      <c r="B47" s="9"/>
      <c r="C47" s="15"/>
      <c r="D47" s="13"/>
      <c r="E47" s="14"/>
      <c r="F47" s="42"/>
      <c r="G47" s="42"/>
      <c r="H47" s="40"/>
      <c r="I47" s="50"/>
      <c r="J47" s="38"/>
      <c r="K47" s="451" t="s">
        <v>560</v>
      </c>
      <c r="L47" s="479"/>
      <c r="M47" s="46"/>
      <c r="N47" s="482" t="s">
        <v>154</v>
      </c>
      <c r="O47" s="483"/>
      <c r="P47" s="26"/>
      <c r="Q47" s="476" t="s">
        <v>554</v>
      </c>
      <c r="R47" s="477"/>
      <c r="S47" s="478"/>
      <c r="T47" s="4"/>
      <c r="U47" s="4"/>
      <c r="V47" s="4"/>
      <c r="W47" s="4"/>
      <c r="X47" s="4"/>
      <c r="Y47" s="4"/>
      <c r="Z47" s="4"/>
      <c r="AA47" s="4"/>
      <c r="AB47" s="4"/>
    </row>
    <row r="48" spans="1:28" ht="33" customHeight="1" thickBot="1">
      <c r="B48" s="9"/>
      <c r="C48" s="15"/>
      <c r="D48" s="13"/>
      <c r="E48" s="14"/>
      <c r="F48" s="42"/>
      <c r="G48" s="42"/>
      <c r="I48" s="22"/>
      <c r="J48" s="25"/>
      <c r="K48" s="480"/>
      <c r="L48" s="481"/>
      <c r="M48" s="47"/>
      <c r="N48" s="484"/>
      <c r="O48" s="485"/>
      <c r="P48" s="27"/>
      <c r="Q48" s="473" t="s">
        <v>561</v>
      </c>
      <c r="R48" s="474"/>
      <c r="S48" s="475"/>
      <c r="T48" s="4"/>
      <c r="U48" s="4"/>
      <c r="V48" s="4"/>
      <c r="W48" s="4"/>
      <c r="X48" s="4"/>
      <c r="Y48" s="4"/>
      <c r="Z48" s="4"/>
      <c r="AA48" s="4"/>
      <c r="AB48" s="4"/>
    </row>
    <row r="49" spans="1:28" s="45" customFormat="1" ht="11.25" customHeight="1">
      <c r="A49" s="358"/>
      <c r="B49" s="48"/>
      <c r="C49" s="39"/>
      <c r="D49" s="40"/>
      <c r="E49" s="41"/>
      <c r="F49" s="42"/>
      <c r="G49" s="42"/>
      <c r="H49" s="20" t="b">
        <f>AND(N49,Q49)</f>
        <v>1</v>
      </c>
      <c r="I49" s="20">
        <f>IF(H49,1,0)</f>
        <v>1</v>
      </c>
      <c r="J49" s="20"/>
      <c r="K49" s="43"/>
      <c r="L49" s="43"/>
      <c r="M49" s="43"/>
      <c r="N49" s="21" t="b">
        <f t="shared" si="10"/>
        <v>1</v>
      </c>
      <c r="P49" s="21"/>
      <c r="Q49" s="21" t="b">
        <f t="shared" ref="Q49" si="12">OR(N47="Отсутствует",NOT(OR(Q47="",Q47="Укажите здесь ссылку на документ",Q48="",Q48="Укажите здесь название документа и соответствующий номер страницы")))</f>
        <v>1</v>
      </c>
      <c r="R49" s="21"/>
      <c r="S49" s="21"/>
      <c r="T49" s="43"/>
      <c r="V49" s="44"/>
      <c r="W49" s="43"/>
    </row>
    <row r="50" spans="1:28" ht="17.25" customHeight="1">
      <c r="A50" s="117"/>
      <c r="B50" s="9"/>
      <c r="C50" s="15"/>
      <c r="D50" s="13"/>
      <c r="E50" s="52"/>
      <c r="F50" s="38"/>
      <c r="G50" s="36"/>
      <c r="H50" s="530" t="s">
        <v>562</v>
      </c>
      <c r="I50" s="486"/>
      <c r="J50" s="486"/>
      <c r="K50" s="486"/>
      <c r="L50" s="486"/>
      <c r="M50" s="486"/>
      <c r="N50" s="486"/>
      <c r="O50" s="486"/>
      <c r="P50" s="486"/>
      <c r="Q50" s="486"/>
      <c r="R50" s="452"/>
      <c r="S50" s="4"/>
      <c r="T50" s="4"/>
      <c r="U50" s="4"/>
      <c r="V50" s="4"/>
      <c r="W50" s="4"/>
      <c r="X50" s="4"/>
      <c r="Y50" s="4"/>
      <c r="Z50" s="4"/>
      <c r="AA50" s="4"/>
      <c r="AB50" s="4"/>
    </row>
    <row r="51" spans="1:28" ht="17.25" customHeight="1">
      <c r="B51" s="9"/>
      <c r="C51" s="15"/>
      <c r="D51" s="13"/>
      <c r="E51" s="16"/>
      <c r="F51" s="25"/>
      <c r="G51" s="37"/>
      <c r="H51" s="453"/>
      <c r="I51" s="487"/>
      <c r="J51" s="487"/>
      <c r="K51" s="487"/>
      <c r="L51" s="487"/>
      <c r="M51" s="487"/>
      <c r="N51" s="487"/>
      <c r="O51" s="487"/>
      <c r="P51" s="487"/>
      <c r="Q51" s="487"/>
      <c r="R51" s="454"/>
      <c r="S51" s="4"/>
      <c r="T51" s="4"/>
      <c r="U51" s="4"/>
      <c r="V51" s="4"/>
      <c r="W51" s="4"/>
      <c r="X51" s="4"/>
      <c r="Y51" s="4"/>
      <c r="Z51" s="4"/>
      <c r="AA51" s="4"/>
      <c r="AB51" s="4"/>
    </row>
    <row r="52" spans="1:28" s="45" customFormat="1" ht="11.25" customHeight="1" thickBot="1">
      <c r="A52" s="358"/>
      <c r="B52" s="48"/>
      <c r="C52" s="39"/>
      <c r="D52" s="40"/>
      <c r="E52" s="19"/>
      <c r="F52" s="42"/>
      <c r="G52" s="35"/>
      <c r="H52" s="55"/>
      <c r="I52" s="60"/>
      <c r="J52" s="43"/>
      <c r="K52" s="43"/>
      <c r="L52" s="43"/>
      <c r="M52" s="44"/>
      <c r="N52" s="43"/>
    </row>
    <row r="53" spans="1:28" ht="42.75" customHeight="1">
      <c r="A53" s="117" t="s">
        <v>563</v>
      </c>
      <c r="B53" s="9"/>
      <c r="C53" s="15"/>
      <c r="D53" s="13"/>
      <c r="E53" s="14"/>
      <c r="F53" s="42"/>
      <c r="G53" s="42"/>
      <c r="H53" s="40"/>
      <c r="I53" s="50"/>
      <c r="J53" s="38"/>
      <c r="K53" s="451" t="s">
        <v>564</v>
      </c>
      <c r="L53" s="479"/>
      <c r="M53" s="46"/>
      <c r="N53" s="482" t="s">
        <v>168</v>
      </c>
      <c r="O53" s="483"/>
      <c r="P53" s="26"/>
      <c r="Q53" s="476" t="s">
        <v>169</v>
      </c>
      <c r="R53" s="477"/>
      <c r="S53" s="478"/>
      <c r="T53" s="4"/>
      <c r="U53" s="4"/>
      <c r="V53" s="4"/>
      <c r="W53" s="4"/>
      <c r="X53" s="4"/>
      <c r="Y53" s="4"/>
      <c r="Z53" s="4"/>
      <c r="AA53" s="4"/>
      <c r="AB53" s="4"/>
    </row>
    <row r="54" spans="1:28" ht="42.75" customHeight="1" thickBot="1">
      <c r="B54" s="9"/>
      <c r="C54" s="15"/>
      <c r="D54" s="13"/>
      <c r="E54" s="14"/>
      <c r="F54" s="42"/>
      <c r="G54" s="42"/>
      <c r="H54" s="40"/>
      <c r="I54" s="16"/>
      <c r="J54" s="25"/>
      <c r="K54" s="480"/>
      <c r="L54" s="481"/>
      <c r="M54" s="47"/>
      <c r="N54" s="484"/>
      <c r="O54" s="485"/>
      <c r="P54" s="27"/>
      <c r="Q54" s="473" t="s">
        <v>170</v>
      </c>
      <c r="R54" s="474"/>
      <c r="S54" s="475"/>
      <c r="T54" s="4"/>
      <c r="U54" s="4"/>
      <c r="V54" s="4"/>
      <c r="W54" s="4"/>
      <c r="X54" s="4"/>
      <c r="Y54" s="4"/>
      <c r="Z54" s="4"/>
      <c r="AA54" s="4"/>
      <c r="AB54" s="4"/>
    </row>
    <row r="55" spans="1:28" s="45" customFormat="1" ht="11.25" customHeight="1" thickBot="1">
      <c r="A55" s="358"/>
      <c r="B55" s="48"/>
      <c r="C55" s="39"/>
      <c r="D55" s="40"/>
      <c r="E55" s="41"/>
      <c r="F55" s="42"/>
      <c r="G55" s="42"/>
      <c r="H55" s="20" t="b">
        <f>AND(N55,Q55)</f>
        <v>1</v>
      </c>
      <c r="I55" s="60">
        <f>IF(H55,1,0)</f>
        <v>1</v>
      </c>
      <c r="J55" s="20"/>
      <c r="K55" s="43"/>
      <c r="L55" s="43"/>
      <c r="M55" s="43"/>
      <c r="N55" s="21" t="b">
        <f t="shared" ref="N55" si="13">NOT(OR(N53="",N53="Укажите здесь ""Имеется"" или ""Отсутствует"""))</f>
        <v>1</v>
      </c>
      <c r="P55" s="21"/>
      <c r="Q55" s="21" t="b">
        <f t="shared" ref="Q55" si="14">OR(N53="Отсутствует",NOT(OR(Q53="",Q53="Укажите здесь ссылку на документ",Q54="",Q54="Укажите здесь название документа и соответствующий номер страницы")))</f>
        <v>1</v>
      </c>
      <c r="R55" s="21"/>
      <c r="S55" s="21"/>
      <c r="T55" s="43"/>
      <c r="W55" s="43"/>
    </row>
    <row r="56" spans="1:28" ht="34.5" customHeight="1">
      <c r="A56" s="117" t="s">
        <v>565</v>
      </c>
      <c r="B56" s="9"/>
      <c r="C56" s="15"/>
      <c r="D56" s="13"/>
      <c r="E56" s="14"/>
      <c r="H56" s="40"/>
      <c r="I56" s="50"/>
      <c r="J56" s="38"/>
      <c r="K56" s="451" t="s">
        <v>566</v>
      </c>
      <c r="L56" s="452"/>
      <c r="M56" s="298"/>
      <c r="N56" s="455">
        <f>IF(NOT(AND(Справочник!H$12,Q58)),"Этот показатель вычисляется по введенному значению в ячейке справа",IF(Q56&gt;Справочник!G$12,0,ROUND(Q56/Справочник!G$12+0.00045,3)))</f>
        <v>0.31900000000000001</v>
      </c>
      <c r="O56" s="456"/>
      <c r="P56" s="33"/>
      <c r="Q56" s="459">
        <v>7</v>
      </c>
      <c r="R56" s="461" t="s">
        <v>567</v>
      </c>
      <c r="S56" s="462"/>
      <c r="V56" s="4"/>
      <c r="W56" s="4"/>
      <c r="X56" s="4"/>
      <c r="Y56" s="4"/>
      <c r="Z56" s="4"/>
      <c r="AA56" s="4"/>
      <c r="AB56" s="4"/>
    </row>
    <row r="57" spans="1:28" ht="34.5" customHeight="1" thickBot="1">
      <c r="B57" s="9"/>
      <c r="C57" s="15"/>
      <c r="D57" s="13"/>
      <c r="E57" s="14"/>
      <c r="H57" s="40"/>
      <c r="I57" s="16"/>
      <c r="J57" s="25"/>
      <c r="K57" s="453"/>
      <c r="L57" s="454"/>
      <c r="M57" s="297"/>
      <c r="N57" s="457"/>
      <c r="O57" s="458"/>
      <c r="P57" s="34"/>
      <c r="Q57" s="460"/>
      <c r="R57" s="463"/>
      <c r="S57" s="464"/>
      <c r="V57" s="4"/>
      <c r="W57" s="4"/>
      <c r="X57" s="4"/>
      <c r="Y57" s="4"/>
      <c r="Z57" s="4"/>
      <c r="AA57" s="4"/>
      <c r="AB57" s="4"/>
    </row>
    <row r="58" spans="1:28" s="45" customFormat="1" ht="11.25" customHeight="1" thickBot="1">
      <c r="A58" s="358"/>
      <c r="B58" s="48"/>
      <c r="C58" s="39"/>
      <c r="D58" s="40"/>
      <c r="E58" s="41"/>
      <c r="F58" s="42"/>
      <c r="G58" s="42"/>
      <c r="H58" s="20" t="b">
        <f>Q58</f>
        <v>1</v>
      </c>
      <c r="I58" s="60">
        <f>IF(H58,1,0)</f>
        <v>1</v>
      </c>
      <c r="J58" s="20"/>
      <c r="L58" s="20"/>
      <c r="M58" s="20"/>
      <c r="N58" s="20" t="b">
        <f>Q58</f>
        <v>1</v>
      </c>
      <c r="O58" s="21"/>
      <c r="P58" s="21"/>
      <c r="Q58" s="21" t="b">
        <f>NOT(OR(Q56="",Q56="Введите здесь значение"))</f>
        <v>1</v>
      </c>
      <c r="R58" s="21"/>
      <c r="S58" s="21"/>
      <c r="T58" s="43"/>
      <c r="U58" s="43"/>
      <c r="V58" s="44"/>
      <c r="W58" s="43"/>
    </row>
    <row r="59" spans="1:28" ht="35.25" customHeight="1">
      <c r="A59" s="117" t="s">
        <v>568</v>
      </c>
      <c r="B59" s="9"/>
      <c r="C59" s="15"/>
      <c r="D59" s="13"/>
      <c r="E59" s="14"/>
      <c r="F59" s="42"/>
      <c r="G59" s="42"/>
      <c r="H59" s="40"/>
      <c r="I59" s="50"/>
      <c r="J59" s="38"/>
      <c r="K59" s="451" t="s">
        <v>569</v>
      </c>
      <c r="L59" s="479"/>
      <c r="M59" s="46"/>
      <c r="N59" s="482" t="s">
        <v>168</v>
      </c>
      <c r="O59" s="483"/>
      <c r="P59" s="26"/>
      <c r="Q59" s="476" t="s">
        <v>169</v>
      </c>
      <c r="R59" s="477"/>
      <c r="S59" s="478"/>
      <c r="T59" s="4"/>
      <c r="U59" s="4"/>
      <c r="V59" s="4"/>
      <c r="W59" s="4"/>
      <c r="X59" s="4"/>
      <c r="Y59" s="4"/>
      <c r="Z59" s="4"/>
      <c r="AA59" s="4"/>
      <c r="AB59" s="4"/>
    </row>
    <row r="60" spans="1:28" ht="35.25" customHeight="1" thickBot="1">
      <c r="B60" s="9"/>
      <c r="C60" s="15"/>
      <c r="D60" s="13"/>
      <c r="E60" s="14"/>
      <c r="F60" s="42"/>
      <c r="G60" s="42"/>
      <c r="I60" s="22"/>
      <c r="J60" s="25"/>
      <c r="K60" s="480"/>
      <c r="L60" s="481"/>
      <c r="M60" s="47"/>
      <c r="N60" s="484"/>
      <c r="O60" s="485"/>
      <c r="P60" s="27"/>
      <c r="Q60" s="473" t="s">
        <v>170</v>
      </c>
      <c r="R60" s="474"/>
      <c r="S60" s="475"/>
      <c r="T60" s="4"/>
      <c r="U60" s="4"/>
      <c r="V60" s="4"/>
      <c r="W60" s="4"/>
      <c r="X60" s="4"/>
      <c r="Y60" s="4"/>
      <c r="Z60" s="4"/>
      <c r="AA60" s="4"/>
      <c r="AB60" s="4"/>
    </row>
    <row r="61" spans="1:28" s="45" customFormat="1" ht="11.25" customHeight="1">
      <c r="A61" s="358"/>
      <c r="B61" s="48"/>
      <c r="C61" s="39"/>
      <c r="D61" s="40"/>
      <c r="E61" s="41"/>
      <c r="F61" s="42"/>
      <c r="G61" s="42"/>
      <c r="H61" s="20" t="b">
        <f>AND(N61,Q61)</f>
        <v>1</v>
      </c>
      <c r="I61" s="20">
        <f>IF(H61,1,0)</f>
        <v>1</v>
      </c>
      <c r="J61" s="20"/>
      <c r="K61" s="43"/>
      <c r="L61" s="43"/>
      <c r="M61" s="43"/>
      <c r="N61" s="21" t="b">
        <f t="shared" ref="N61" si="15">NOT(OR(N59="",N59="Укажите здесь ""Имеется"" или ""Отсутствует"""))</f>
        <v>1</v>
      </c>
      <c r="P61" s="21"/>
      <c r="Q61" s="21" t="b">
        <f t="shared" ref="Q61" si="16">OR(N59="Отсутствует",NOT(OR(Q59="",Q59="Укажите здесь ссылку на документ",Q60="",Q60="Укажите здесь название документа и соответствующий номер страницы")))</f>
        <v>1</v>
      </c>
      <c r="R61" s="21"/>
      <c r="S61" s="21"/>
      <c r="T61" s="43"/>
      <c r="V61" s="44"/>
      <c r="W61" s="43"/>
    </row>
    <row r="62" spans="1:28" ht="17.25" customHeight="1">
      <c r="A62" s="117"/>
      <c r="B62" s="9"/>
      <c r="C62" s="15"/>
      <c r="D62" s="13"/>
      <c r="E62" s="52"/>
      <c r="F62" s="38"/>
      <c r="G62" s="36"/>
      <c r="H62" s="530" t="s">
        <v>570</v>
      </c>
      <c r="I62" s="486"/>
      <c r="J62" s="486"/>
      <c r="K62" s="486"/>
      <c r="L62" s="486"/>
      <c r="M62" s="486"/>
      <c r="N62" s="486"/>
      <c r="O62" s="486"/>
      <c r="P62" s="486"/>
      <c r="Q62" s="486"/>
      <c r="R62" s="452"/>
      <c r="S62" s="4"/>
      <c r="T62" s="4"/>
      <c r="U62" s="4"/>
      <c r="V62" s="4"/>
      <c r="W62" s="4"/>
      <c r="X62" s="4"/>
      <c r="Y62" s="4"/>
      <c r="Z62" s="4"/>
      <c r="AA62" s="4"/>
      <c r="AB62" s="4"/>
    </row>
    <row r="63" spans="1:28" ht="17.25" customHeight="1">
      <c r="B63" s="9"/>
      <c r="C63" s="15"/>
      <c r="D63" s="13"/>
      <c r="E63" s="16"/>
      <c r="F63" s="25"/>
      <c r="G63" s="37"/>
      <c r="H63" s="453"/>
      <c r="I63" s="487"/>
      <c r="J63" s="487"/>
      <c r="K63" s="487"/>
      <c r="L63" s="487"/>
      <c r="M63" s="487"/>
      <c r="N63" s="487"/>
      <c r="O63" s="487"/>
      <c r="P63" s="487"/>
      <c r="Q63" s="487"/>
      <c r="R63" s="454"/>
      <c r="S63" s="4"/>
      <c r="T63" s="4"/>
      <c r="U63" s="4"/>
      <c r="V63" s="4"/>
      <c r="W63" s="4"/>
      <c r="X63" s="4"/>
      <c r="Y63" s="4"/>
      <c r="Z63" s="4"/>
      <c r="AA63" s="4"/>
      <c r="AB63" s="4"/>
    </row>
    <row r="64" spans="1:28" s="45" customFormat="1" ht="11.25" customHeight="1" thickBot="1">
      <c r="A64" s="358"/>
      <c r="B64" s="48"/>
      <c r="C64" s="39"/>
      <c r="D64" s="40"/>
      <c r="E64" s="19"/>
      <c r="F64" s="42"/>
      <c r="G64" s="35"/>
      <c r="H64" s="55"/>
      <c r="I64" s="60"/>
      <c r="J64" s="43"/>
      <c r="K64" s="43"/>
      <c r="L64" s="43"/>
      <c r="M64" s="44"/>
      <c r="N64" s="43"/>
    </row>
    <row r="65" spans="1:28" ht="32.25" customHeight="1">
      <c r="A65" s="117" t="s">
        <v>571</v>
      </c>
      <c r="B65" s="9"/>
      <c r="C65" s="15"/>
      <c r="D65" s="13"/>
      <c r="E65" s="14"/>
      <c r="H65" s="40"/>
      <c r="I65" s="50"/>
      <c r="J65" s="38"/>
      <c r="K65" s="465" t="s">
        <v>572</v>
      </c>
      <c r="L65" s="466"/>
      <c r="M65" s="298"/>
      <c r="N65" s="455">
        <f>IF(NOT(AND(Справочник!H$12,Q67)),"Этот показатель вычисляется по введенному значению в ячейке справа",IF(Q65&gt;Справочник!G$12,0,ROUND(Q65/Справочник!G$12+0.00045,3)))</f>
        <v>0</v>
      </c>
      <c r="O65" s="456"/>
      <c r="P65" s="33"/>
      <c r="Q65" s="459">
        <v>0</v>
      </c>
      <c r="R65" s="461" t="s">
        <v>573</v>
      </c>
      <c r="S65" s="462"/>
      <c r="V65" s="4"/>
      <c r="W65" s="4"/>
      <c r="X65" s="4"/>
      <c r="Y65" s="4"/>
      <c r="Z65" s="4"/>
      <c r="AA65" s="4"/>
      <c r="AB65" s="4"/>
    </row>
    <row r="66" spans="1:28" ht="32.25" customHeight="1" thickBot="1">
      <c r="B66" s="9"/>
      <c r="C66" s="15"/>
      <c r="D66" s="13"/>
      <c r="E66" s="14"/>
      <c r="H66" s="40"/>
      <c r="I66" s="16"/>
      <c r="J66" s="25"/>
      <c r="K66" s="467"/>
      <c r="L66" s="468"/>
      <c r="M66" s="297"/>
      <c r="N66" s="457"/>
      <c r="O66" s="458"/>
      <c r="P66" s="34"/>
      <c r="Q66" s="460"/>
      <c r="R66" s="463"/>
      <c r="S66" s="464"/>
      <c r="V66" s="4"/>
      <c r="W66" s="4"/>
      <c r="X66" s="4"/>
      <c r="Y66" s="4"/>
      <c r="Z66" s="4"/>
      <c r="AA66" s="4"/>
      <c r="AB66" s="4"/>
    </row>
    <row r="67" spans="1:28" s="45" customFormat="1" ht="11.25" customHeight="1" thickBot="1">
      <c r="A67" s="358"/>
      <c r="B67" s="48"/>
      <c r="C67" s="39"/>
      <c r="D67" s="40"/>
      <c r="E67" s="41"/>
      <c r="F67" s="42"/>
      <c r="G67" s="42"/>
      <c r="H67" s="20" t="b">
        <f>Q67</f>
        <v>1</v>
      </c>
      <c r="I67" s="60">
        <f>IF(H67,1,0)</f>
        <v>1</v>
      </c>
      <c r="J67" s="20"/>
      <c r="L67" s="20"/>
      <c r="M67" s="20"/>
      <c r="N67" s="20" t="b">
        <f>Q67</f>
        <v>1</v>
      </c>
      <c r="O67" s="21"/>
      <c r="P67" s="21"/>
      <c r="Q67" s="21" t="b">
        <f>NOT(OR(Q65="",Q65="Введите здесь значение"))</f>
        <v>1</v>
      </c>
      <c r="R67" s="21"/>
      <c r="S67" s="21"/>
      <c r="T67" s="43"/>
      <c r="U67" s="43"/>
      <c r="V67" s="44"/>
      <c r="W67" s="43"/>
    </row>
    <row r="68" spans="1:28" ht="27" customHeight="1">
      <c r="A68" s="117" t="s">
        <v>574</v>
      </c>
      <c r="B68" s="9"/>
      <c r="C68" s="15"/>
      <c r="D68" s="13"/>
      <c r="E68" s="14"/>
      <c r="H68" s="40"/>
      <c r="I68" s="50"/>
      <c r="J68" s="38"/>
      <c r="K68" s="443" t="s">
        <v>575</v>
      </c>
      <c r="L68" s="444"/>
      <c r="M68" s="444"/>
      <c r="N68" s="444"/>
      <c r="O68" s="445"/>
      <c r="P68" s="31"/>
      <c r="Q68" s="449">
        <v>0</v>
      </c>
      <c r="R68" s="29"/>
      <c r="S68" s="29"/>
      <c r="T68" s="29"/>
      <c r="Z68" s="3"/>
      <c r="AA68" s="2"/>
      <c r="AB68" s="4"/>
    </row>
    <row r="69" spans="1:28" ht="27" customHeight="1" thickBot="1">
      <c r="B69" s="9"/>
      <c r="C69" s="15"/>
      <c r="D69" s="13"/>
      <c r="E69" s="14"/>
      <c r="H69" s="40"/>
      <c r="I69" s="16"/>
      <c r="J69" s="25"/>
      <c r="K69" s="446"/>
      <c r="L69" s="447"/>
      <c r="M69" s="447"/>
      <c r="N69" s="447"/>
      <c r="O69" s="448"/>
      <c r="P69" s="32"/>
      <c r="Q69" s="450"/>
      <c r="R69" s="29"/>
      <c r="S69" s="29"/>
      <c r="T69" s="29"/>
      <c r="Z69" s="3"/>
      <c r="AA69" s="2"/>
      <c r="AB69" s="4"/>
    </row>
    <row r="70" spans="1:28" s="45" customFormat="1" ht="12" customHeight="1" thickBot="1">
      <c r="A70" s="358"/>
      <c r="B70" s="48"/>
      <c r="C70" s="39"/>
      <c r="D70" s="40"/>
      <c r="E70" s="41"/>
      <c r="F70" s="42"/>
      <c r="G70" s="42"/>
      <c r="H70" s="20" t="b">
        <f>Q70</f>
        <v>1</v>
      </c>
      <c r="I70" s="60">
        <f>IF(H70,1,0)</f>
        <v>1</v>
      </c>
      <c r="J70" s="20"/>
      <c r="L70" s="20"/>
      <c r="O70" s="21"/>
      <c r="P70" s="20"/>
      <c r="Q70" s="21" t="b">
        <f>NOT(OR(Q68="",Q68="Введите здесь значение"))</f>
        <v>1</v>
      </c>
      <c r="R70" s="21"/>
      <c r="S70" s="21"/>
      <c r="T70" s="21"/>
      <c r="U70" s="21"/>
      <c r="V70" s="43"/>
      <c r="W70" s="43"/>
      <c r="X70" s="43"/>
      <c r="Y70" s="43"/>
      <c r="Z70" s="43"/>
      <c r="AA70" s="44"/>
      <c r="AB70" s="43"/>
    </row>
    <row r="71" spans="1:28" ht="39" customHeight="1">
      <c r="A71" s="117" t="s">
        <v>576</v>
      </c>
      <c r="B71" s="9"/>
      <c r="C71" s="15"/>
      <c r="D71" s="13"/>
      <c r="E71" s="14"/>
      <c r="F71" s="42"/>
      <c r="G71" s="42"/>
      <c r="H71" s="40"/>
      <c r="I71" s="50"/>
      <c r="J71" s="38"/>
      <c r="K71" s="465" t="s">
        <v>577</v>
      </c>
      <c r="L71" s="488"/>
      <c r="M71" s="46"/>
      <c r="N71" s="482" t="s">
        <v>154</v>
      </c>
      <c r="O71" s="483"/>
      <c r="P71" s="26"/>
      <c r="Q71" s="476" t="s">
        <v>578</v>
      </c>
      <c r="R71" s="477"/>
      <c r="S71" s="478"/>
      <c r="T71" s="4"/>
      <c r="U71" s="4"/>
      <c r="V71" s="4"/>
      <c r="W71" s="4"/>
      <c r="X71" s="4"/>
      <c r="Y71" s="4"/>
      <c r="Z71" s="4"/>
      <c r="AA71" s="4"/>
      <c r="AB71" s="4"/>
    </row>
    <row r="72" spans="1:28" ht="39" customHeight="1" thickBot="1">
      <c r="B72" s="9"/>
      <c r="C72" s="15"/>
      <c r="D72" s="13"/>
      <c r="E72" s="14"/>
      <c r="F72" s="42"/>
      <c r="G72" s="42"/>
      <c r="H72" s="40"/>
      <c r="I72" s="16"/>
      <c r="J72" s="25"/>
      <c r="K72" s="489"/>
      <c r="L72" s="490"/>
      <c r="M72" s="47"/>
      <c r="N72" s="484"/>
      <c r="O72" s="485"/>
      <c r="P72" s="27"/>
      <c r="Q72" s="473" t="s">
        <v>579</v>
      </c>
      <c r="R72" s="474"/>
      <c r="S72" s="475"/>
      <c r="T72" s="4"/>
      <c r="U72" s="4"/>
      <c r="V72" s="4"/>
      <c r="W72" s="4"/>
      <c r="X72" s="4"/>
      <c r="Y72" s="4"/>
      <c r="Z72" s="4"/>
      <c r="AA72" s="4"/>
      <c r="AB72" s="4"/>
    </row>
    <row r="73" spans="1:28" s="45" customFormat="1" ht="11.25" customHeight="1" thickBot="1">
      <c r="A73" s="358"/>
      <c r="B73" s="48"/>
      <c r="C73" s="39"/>
      <c r="D73" s="40"/>
      <c r="E73" s="41"/>
      <c r="F73" s="42"/>
      <c r="G73" s="42"/>
      <c r="H73" s="20" t="b">
        <f>AND(N73,Q73)</f>
        <v>1</v>
      </c>
      <c r="I73" s="60">
        <f>IF(H73,1,0)</f>
        <v>1</v>
      </c>
      <c r="J73" s="20"/>
      <c r="K73" s="43"/>
      <c r="L73" s="43"/>
      <c r="M73" s="43"/>
      <c r="N73" s="21" t="b">
        <f t="shared" ref="N73:N76" si="17">NOT(OR(N71="",N71="Укажите здесь ""Имеется"" или ""Отсутствует"""))</f>
        <v>1</v>
      </c>
      <c r="P73" s="21"/>
      <c r="Q73" s="21" t="b">
        <f t="shared" ref="Q73" si="18">OR(N71="Отсутствует",NOT(OR(Q71="",Q71="Укажите здесь ссылку на документ",Q72="",Q72="Укажите здесь название документа и соответствующий номер страницы")))</f>
        <v>1</v>
      </c>
      <c r="R73" s="21"/>
      <c r="S73" s="21"/>
      <c r="T73" s="43"/>
      <c r="V73" s="44"/>
      <c r="W73" s="43"/>
    </row>
    <row r="74" spans="1:28" ht="33" customHeight="1">
      <c r="A74" s="117" t="s">
        <v>580</v>
      </c>
      <c r="B74" s="9"/>
      <c r="C74" s="15"/>
      <c r="D74" s="13"/>
      <c r="E74" s="52"/>
      <c r="F74" s="101"/>
      <c r="G74" s="101"/>
      <c r="H74" s="59"/>
      <c r="I74" s="50"/>
      <c r="J74" s="38"/>
      <c r="K74" s="451" t="s">
        <v>581</v>
      </c>
      <c r="L74" s="479"/>
      <c r="M74" s="46"/>
      <c r="N74" s="482" t="s">
        <v>154</v>
      </c>
      <c r="O74" s="483"/>
      <c r="P74" s="26"/>
      <c r="Q74" s="476" t="s">
        <v>578</v>
      </c>
      <c r="R74" s="477"/>
      <c r="S74" s="478"/>
      <c r="T74" s="4"/>
      <c r="U74" s="4"/>
      <c r="V74" s="4"/>
      <c r="W74" s="4"/>
      <c r="X74" s="4"/>
      <c r="Y74" s="4"/>
      <c r="Z74" s="4"/>
      <c r="AA74" s="4"/>
      <c r="AB74" s="4"/>
    </row>
    <row r="75" spans="1:28" ht="33" customHeight="1" thickBot="1">
      <c r="B75" s="9"/>
      <c r="C75" s="15"/>
      <c r="E75" s="22"/>
      <c r="F75" s="58"/>
      <c r="G75" s="58"/>
      <c r="H75" s="58"/>
      <c r="I75" s="22"/>
      <c r="J75" s="25"/>
      <c r="K75" s="480"/>
      <c r="L75" s="481"/>
      <c r="M75" s="47"/>
      <c r="N75" s="484"/>
      <c r="O75" s="485"/>
      <c r="P75" s="27"/>
      <c r="Q75" s="473" t="s">
        <v>582</v>
      </c>
      <c r="R75" s="474"/>
      <c r="S75" s="475"/>
      <c r="T75" s="4"/>
      <c r="U75" s="4"/>
      <c r="V75" s="4"/>
      <c r="W75" s="4"/>
      <c r="X75" s="4"/>
      <c r="Y75" s="4"/>
      <c r="Z75" s="4"/>
      <c r="AA75" s="4"/>
      <c r="AB75" s="4"/>
    </row>
    <row r="76" spans="1:28" s="45" customFormat="1" ht="11.25" customHeight="1">
      <c r="A76" s="358"/>
      <c r="B76" s="48"/>
      <c r="C76" s="39"/>
      <c r="D76" s="101"/>
      <c r="E76" s="101"/>
      <c r="F76" s="42"/>
      <c r="G76" s="42"/>
      <c r="H76" s="20" t="b">
        <f>AND(N76,Q76)</f>
        <v>1</v>
      </c>
      <c r="I76" s="20">
        <f>IF(H76,1,0)</f>
        <v>1</v>
      </c>
      <c r="J76" s="20"/>
      <c r="K76" s="43"/>
      <c r="L76" s="43"/>
      <c r="M76" s="43"/>
      <c r="N76" s="21" t="b">
        <f t="shared" si="17"/>
        <v>1</v>
      </c>
      <c r="P76" s="21"/>
      <c r="Q76" s="21" t="b">
        <f t="shared" ref="Q76" si="19">OR(N74="Отсутствует",NOT(OR(Q74="",Q74="Укажите здесь ссылку на документ",Q75="",Q75="Укажите здесь название документа и соответствующий номер страницы")))</f>
        <v>1</v>
      </c>
      <c r="R76" s="21"/>
      <c r="S76" s="21"/>
      <c r="T76" s="43"/>
      <c r="V76" s="44"/>
      <c r="W76" s="43"/>
    </row>
    <row r="77" spans="1:28" ht="18" customHeight="1">
      <c r="A77" s="117" t="s">
        <v>583</v>
      </c>
      <c r="B77" s="9"/>
      <c r="C77" s="23"/>
      <c r="D77" s="514" t="s">
        <v>584</v>
      </c>
      <c r="E77" s="515"/>
      <c r="F77" s="515"/>
      <c r="G77" s="515"/>
      <c r="H77" s="515"/>
      <c r="I77" s="515"/>
      <c r="J77" s="515"/>
      <c r="K77" s="515"/>
      <c r="L77" s="515"/>
      <c r="M77" s="515"/>
      <c r="N77" s="515"/>
      <c r="O77" s="515"/>
      <c r="P77" s="515"/>
      <c r="Q77" s="515"/>
      <c r="R77" s="516"/>
      <c r="S77" s="10"/>
      <c r="T77" s="10"/>
      <c r="U77" s="10"/>
      <c r="Z77" s="3"/>
      <c r="AA77" s="2"/>
      <c r="AB77" s="4"/>
    </row>
    <row r="78" spans="1:28" s="8" customFormat="1" ht="18" customHeight="1">
      <c r="A78" s="117"/>
      <c r="B78" s="9"/>
      <c r="C78" s="24"/>
      <c r="D78" s="517"/>
      <c r="E78" s="518"/>
      <c r="F78" s="518"/>
      <c r="G78" s="518"/>
      <c r="H78" s="518"/>
      <c r="I78" s="518"/>
      <c r="J78" s="518"/>
      <c r="K78" s="518"/>
      <c r="L78" s="518"/>
      <c r="M78" s="518"/>
      <c r="N78" s="518"/>
      <c r="O78" s="518"/>
      <c r="P78" s="518"/>
      <c r="Q78" s="518"/>
      <c r="R78" s="519"/>
      <c r="S78" s="10"/>
      <c r="T78" s="10"/>
      <c r="U78" s="10"/>
      <c r="V78" s="6"/>
      <c r="W78" s="6"/>
      <c r="X78" s="6"/>
      <c r="Y78" s="6"/>
      <c r="Z78" s="7"/>
      <c r="AA78" s="6"/>
    </row>
    <row r="79" spans="1:28" s="8" customFormat="1" ht="11.25" hidden="1" customHeight="1">
      <c r="A79" s="117"/>
      <c r="B79" s="9"/>
      <c r="C79" s="12"/>
      <c r="D79" s="13"/>
      <c r="E79" s="14"/>
      <c r="F79" s="1"/>
      <c r="G79" s="1"/>
      <c r="H79" s="35"/>
      <c r="I79" s="5"/>
      <c r="J79" s="5"/>
      <c r="K79" s="6"/>
      <c r="L79" s="6"/>
      <c r="M79" s="6"/>
      <c r="N79" s="5"/>
      <c r="O79" s="5"/>
      <c r="P79" s="5"/>
      <c r="Q79" s="5"/>
      <c r="R79" s="5"/>
      <c r="S79" s="5"/>
      <c r="T79" s="5"/>
      <c r="U79" s="5"/>
      <c r="V79" s="6"/>
      <c r="W79" s="6"/>
      <c r="X79" s="6"/>
      <c r="Y79" s="6"/>
      <c r="Z79" s="7"/>
      <c r="AA79" s="6"/>
    </row>
    <row r="80" spans="1:28" ht="14.25" customHeight="1">
      <c r="B80" s="9"/>
      <c r="C80" s="15"/>
      <c r="D80" s="13"/>
      <c r="E80" s="103"/>
      <c r="F80" s="508" t="s">
        <v>11</v>
      </c>
      <c r="G80" s="509"/>
      <c r="H80" s="509"/>
      <c r="I80" s="509"/>
      <c r="J80" s="509"/>
      <c r="K80" s="509"/>
      <c r="L80" s="509"/>
      <c r="M80" s="509"/>
      <c r="N80" s="509"/>
      <c r="O80" s="509"/>
      <c r="P80" s="509"/>
      <c r="Q80" s="509"/>
      <c r="R80" s="510"/>
      <c r="S80" s="29"/>
      <c r="T80" s="29"/>
      <c r="U80" s="29"/>
      <c r="Z80" s="3"/>
      <c r="AA80" s="2"/>
      <c r="AB80" s="4"/>
    </row>
    <row r="81" spans="1:28" ht="14.25" customHeight="1">
      <c r="B81" s="9"/>
      <c r="C81" s="15"/>
      <c r="D81" s="13"/>
      <c r="E81" s="103"/>
      <c r="F81" s="511"/>
      <c r="G81" s="512"/>
      <c r="H81" s="512"/>
      <c r="I81" s="512"/>
      <c r="J81" s="512"/>
      <c r="K81" s="512"/>
      <c r="L81" s="512"/>
      <c r="M81" s="512"/>
      <c r="N81" s="512"/>
      <c r="O81" s="512"/>
      <c r="P81" s="512"/>
      <c r="Q81" s="512"/>
      <c r="R81" s="513"/>
      <c r="S81" s="29"/>
      <c r="T81" s="29"/>
      <c r="U81" s="29"/>
      <c r="Z81" s="3"/>
      <c r="AA81" s="2"/>
      <c r="AB81" s="4"/>
    </row>
    <row r="82" spans="1:28" ht="11.25" customHeight="1">
      <c r="B82" s="9"/>
      <c r="C82" s="15"/>
      <c r="D82" s="13"/>
      <c r="E82" s="14"/>
      <c r="F82" s="22"/>
      <c r="G82" s="22"/>
      <c r="H82" s="105"/>
      <c r="I82" s="28"/>
      <c r="J82" s="17"/>
      <c r="N82" s="29"/>
      <c r="O82" s="29"/>
      <c r="P82" s="29"/>
      <c r="Q82" s="29"/>
      <c r="R82" s="29"/>
      <c r="S82" s="29"/>
      <c r="T82" s="29"/>
      <c r="U82" s="29"/>
      <c r="Z82" s="3"/>
      <c r="AA82" s="2"/>
      <c r="AB82" s="4"/>
    </row>
    <row r="83" spans="1:28" ht="17.25" customHeight="1">
      <c r="A83" s="117" t="s">
        <v>585</v>
      </c>
      <c r="B83" s="9"/>
      <c r="C83" s="15"/>
      <c r="D83" s="13"/>
      <c r="E83" s="52"/>
      <c r="F83" s="38"/>
      <c r="G83" s="36"/>
      <c r="H83" s="451" t="s">
        <v>586</v>
      </c>
      <c r="I83" s="486"/>
      <c r="J83" s="486"/>
      <c r="K83" s="486"/>
      <c r="L83" s="486"/>
      <c r="M83" s="486"/>
      <c r="N83" s="486"/>
      <c r="O83" s="486"/>
      <c r="P83" s="486"/>
      <c r="Q83" s="486"/>
      <c r="R83" s="452"/>
      <c r="S83" s="4"/>
      <c r="T83" s="4"/>
      <c r="U83" s="4"/>
      <c r="V83" s="4"/>
      <c r="W83" s="4"/>
      <c r="X83" s="4"/>
      <c r="Y83" s="4"/>
      <c r="Z83" s="4"/>
      <c r="AA83" s="4"/>
      <c r="AB83" s="4"/>
    </row>
    <row r="84" spans="1:28" ht="17.25" customHeight="1">
      <c r="B84" s="9"/>
      <c r="C84" s="15"/>
      <c r="D84" s="13"/>
      <c r="E84" s="16"/>
      <c r="F84" s="25"/>
      <c r="G84" s="37"/>
      <c r="H84" s="453"/>
      <c r="I84" s="487"/>
      <c r="J84" s="487"/>
      <c r="K84" s="487"/>
      <c r="L84" s="487"/>
      <c r="M84" s="487"/>
      <c r="N84" s="487"/>
      <c r="O84" s="487"/>
      <c r="P84" s="487"/>
      <c r="Q84" s="487"/>
      <c r="R84" s="454"/>
      <c r="S84" s="4"/>
      <c r="T84" s="4"/>
      <c r="U84" s="4"/>
      <c r="V84" s="4"/>
      <c r="W84" s="4"/>
      <c r="X84" s="4"/>
      <c r="Y84" s="4"/>
      <c r="Z84" s="4"/>
      <c r="AA84" s="4"/>
      <c r="AB84" s="4"/>
    </row>
    <row r="85" spans="1:28" s="45" customFormat="1" ht="11.25" customHeight="1" thickBot="1">
      <c r="A85" s="358"/>
      <c r="B85" s="48"/>
      <c r="C85" s="39"/>
      <c r="D85" s="40"/>
      <c r="E85" s="19"/>
      <c r="F85" s="42"/>
      <c r="G85" s="35"/>
      <c r="H85" s="55"/>
      <c r="I85" s="60"/>
      <c r="J85" s="43"/>
      <c r="K85" s="43"/>
      <c r="L85" s="44"/>
      <c r="M85" s="43"/>
    </row>
    <row r="86" spans="1:28" ht="59.25" customHeight="1">
      <c r="A86" s="117" t="s">
        <v>587</v>
      </c>
      <c r="B86" s="9"/>
      <c r="C86" s="15"/>
      <c r="D86" s="13"/>
      <c r="E86" s="14"/>
      <c r="H86" s="40"/>
      <c r="I86" s="50"/>
      <c r="J86" s="38"/>
      <c r="K86" s="451" t="s">
        <v>588</v>
      </c>
      <c r="L86" s="452"/>
      <c r="M86" s="298"/>
      <c r="N86" s="455">
        <f>IF(NOT(AND(Справочник!H$86,Q88)),"Этот показатель вычисляется по введенному значению в ячейке справа",IF(Q86&gt;Справочник!G$86,0,ROUND(Q86/Справочник!G$86+0.00045,3)))</f>
        <v>0.48699999999999999</v>
      </c>
      <c r="O86" s="456"/>
      <c r="P86" s="33"/>
      <c r="Q86" s="459">
        <v>142</v>
      </c>
      <c r="R86" s="461" t="s">
        <v>589</v>
      </c>
      <c r="S86" s="462"/>
      <c r="X86" s="3"/>
      <c r="Z86" s="4"/>
      <c r="AA86" s="4"/>
      <c r="AB86" s="4"/>
    </row>
    <row r="87" spans="1:28" ht="57.75" customHeight="1" thickBot="1">
      <c r="B87" s="9"/>
      <c r="C87" s="15"/>
      <c r="D87" s="13"/>
      <c r="E87" s="14"/>
      <c r="H87" s="40"/>
      <c r="I87" s="75"/>
      <c r="J87" s="25"/>
      <c r="K87" s="453"/>
      <c r="L87" s="454"/>
      <c r="M87" s="297"/>
      <c r="N87" s="457"/>
      <c r="O87" s="458"/>
      <c r="P87" s="34"/>
      <c r="Q87" s="460"/>
      <c r="R87" s="463"/>
      <c r="S87" s="464"/>
      <c r="X87" s="3"/>
      <c r="Z87" s="4"/>
      <c r="AA87" s="4"/>
      <c r="AB87" s="4"/>
    </row>
    <row r="88" spans="1:28" s="45" customFormat="1" ht="11.25" customHeight="1" thickBot="1">
      <c r="A88" s="358"/>
      <c r="B88" s="48"/>
      <c r="C88" s="39"/>
      <c r="D88" s="40"/>
      <c r="E88" s="41"/>
      <c r="F88" s="42"/>
      <c r="G88" s="42"/>
      <c r="H88" s="49" t="b">
        <f>N88</f>
        <v>1</v>
      </c>
      <c r="I88" s="51">
        <f>IF(H88,1,0)</f>
        <v>1</v>
      </c>
      <c r="J88" s="20"/>
      <c r="K88" s="43"/>
      <c r="L88" s="43"/>
      <c r="M88" s="43"/>
      <c r="N88" s="20" t="b">
        <f>Q88</f>
        <v>1</v>
      </c>
      <c r="O88" s="21"/>
      <c r="P88" s="21"/>
      <c r="Q88" s="21" t="b">
        <f>NOT(OR(Q86="",Q86="Введите здесь значение"))</f>
        <v>1</v>
      </c>
      <c r="R88" s="21"/>
      <c r="S88" s="21"/>
      <c r="T88" s="21"/>
      <c r="U88" s="21"/>
      <c r="V88" s="43"/>
      <c r="W88" s="43"/>
      <c r="X88" s="43"/>
      <c r="Y88" s="43"/>
      <c r="Z88" s="43"/>
      <c r="AA88" s="44"/>
      <c r="AB88" s="43"/>
    </row>
    <row r="89" spans="1:28" ht="57.75" customHeight="1">
      <c r="A89" s="117" t="s">
        <v>590</v>
      </c>
      <c r="B89" s="9"/>
      <c r="C89" s="15"/>
      <c r="D89" s="13"/>
      <c r="E89" s="14"/>
      <c r="H89" s="40"/>
      <c r="I89" s="50"/>
      <c r="J89" s="38"/>
      <c r="K89" s="451" t="s">
        <v>591</v>
      </c>
      <c r="L89" s="452"/>
      <c r="M89" s="298"/>
      <c r="N89" s="455">
        <f>IF(NOT(AND(Справочник!H$86,Q91)),"Этот показатель вычисляется по введенному значению в ячейке справа",IF(Q89&gt;Справочник!G$86,0,ROUND(Q89/Справочник!G$86+0.00045,3)))</f>
        <v>0.48699999999999999</v>
      </c>
      <c r="O89" s="456"/>
      <c r="P89" s="33"/>
      <c r="Q89" s="459">
        <v>142</v>
      </c>
      <c r="R89" s="461" t="s">
        <v>592</v>
      </c>
      <c r="S89" s="462"/>
      <c r="X89" s="3"/>
      <c r="Z89" s="4"/>
      <c r="AA89" s="4"/>
      <c r="AB89" s="4"/>
    </row>
    <row r="90" spans="1:28" ht="57.75" customHeight="1" thickBot="1">
      <c r="B90" s="9"/>
      <c r="C90" s="15"/>
      <c r="D90" s="13"/>
      <c r="E90" s="14"/>
      <c r="H90" s="40"/>
      <c r="I90" s="16"/>
      <c r="J90" s="25"/>
      <c r="K90" s="453"/>
      <c r="L90" s="454"/>
      <c r="M90" s="297"/>
      <c r="N90" s="457"/>
      <c r="O90" s="458"/>
      <c r="P90" s="34"/>
      <c r="Q90" s="460"/>
      <c r="R90" s="463"/>
      <c r="S90" s="464"/>
      <c r="X90" s="3"/>
      <c r="Z90" s="4"/>
      <c r="AA90" s="4"/>
      <c r="AB90" s="4"/>
    </row>
    <row r="91" spans="1:28" s="45" customFormat="1" ht="11.25" customHeight="1" thickBot="1">
      <c r="A91" s="358"/>
      <c r="B91" s="48"/>
      <c r="C91" s="39"/>
      <c r="D91" s="40"/>
      <c r="E91" s="41"/>
      <c r="F91" s="42"/>
      <c r="G91" s="42"/>
      <c r="H91" s="49" t="b">
        <f>N91</f>
        <v>1</v>
      </c>
      <c r="I91" s="51">
        <f>IF(H91,1,0)</f>
        <v>1</v>
      </c>
      <c r="J91" s="20"/>
      <c r="K91" s="43"/>
      <c r="L91" s="43"/>
      <c r="M91" s="43"/>
      <c r="N91" s="20" t="b">
        <f>Q91</f>
        <v>1</v>
      </c>
      <c r="O91" s="21"/>
      <c r="P91" s="21"/>
      <c r="Q91" s="21" t="b">
        <f>NOT(OR(Q89="",Q89="Введите здесь значение"))</f>
        <v>1</v>
      </c>
      <c r="R91" s="21"/>
      <c r="S91" s="21"/>
      <c r="T91" s="21"/>
      <c r="U91" s="21"/>
      <c r="V91" s="43"/>
      <c r="W91" s="43"/>
      <c r="X91" s="43"/>
      <c r="Y91" s="43"/>
      <c r="Z91" s="43"/>
      <c r="AA91" s="44"/>
      <c r="AB91" s="43"/>
    </row>
    <row r="92" spans="1:28" ht="33" customHeight="1">
      <c r="A92" s="117" t="s">
        <v>593</v>
      </c>
      <c r="B92" s="9"/>
      <c r="C92" s="15"/>
      <c r="D92" s="13"/>
      <c r="E92" s="14"/>
      <c r="H92" s="40"/>
      <c r="I92" s="50"/>
      <c r="J92" s="38"/>
      <c r="K92" s="451" t="s">
        <v>594</v>
      </c>
      <c r="L92" s="452"/>
      <c r="M92" s="298"/>
      <c r="N92" s="455">
        <f>IF(NOT(AND(Справочник!H$88,Q94)),"Этот показатель вычисляется по введенному значению в ячейке справа",IF(OR(Q92&gt;Справочник!G$88,Справочник!G$88=0),0,ROUND(Q92/Справочник!G$88+0.00045,3)))</f>
        <v>0.64700000000000002</v>
      </c>
      <c r="O92" s="456"/>
      <c r="P92" s="33"/>
      <c r="Q92" s="459">
        <v>128</v>
      </c>
      <c r="R92" s="461" t="s">
        <v>595</v>
      </c>
      <c r="S92" s="462"/>
      <c r="X92" s="3"/>
      <c r="Z92" s="4"/>
      <c r="AA92" s="4"/>
      <c r="AB92" s="4"/>
    </row>
    <row r="93" spans="1:28" ht="33" customHeight="1" thickBot="1">
      <c r="B93" s="9"/>
      <c r="C93" s="15"/>
      <c r="D93" s="13"/>
      <c r="E93" s="14"/>
      <c r="I93" s="22"/>
      <c r="J93" s="25"/>
      <c r="K93" s="453"/>
      <c r="L93" s="454"/>
      <c r="M93" s="297"/>
      <c r="N93" s="457"/>
      <c r="O93" s="458"/>
      <c r="P93" s="34"/>
      <c r="Q93" s="460"/>
      <c r="R93" s="463"/>
      <c r="S93" s="464"/>
      <c r="X93" s="3"/>
      <c r="Z93" s="4"/>
      <c r="AA93" s="4"/>
      <c r="AB93" s="4"/>
    </row>
    <row r="94" spans="1:28" s="45" customFormat="1" ht="11.25" customHeight="1">
      <c r="A94" s="358"/>
      <c r="B94" s="48"/>
      <c r="C94" s="39"/>
      <c r="D94" s="40"/>
      <c r="E94" s="41"/>
      <c r="F94" s="42"/>
      <c r="G94" s="42"/>
      <c r="H94" s="54" t="b">
        <f>N94</f>
        <v>1</v>
      </c>
      <c r="I94" s="45">
        <f>IF(H94,1,0)</f>
        <v>1</v>
      </c>
      <c r="J94" s="20"/>
      <c r="K94" s="43"/>
      <c r="L94" s="43"/>
      <c r="M94" s="43"/>
      <c r="N94" s="20" t="b">
        <f>Q94</f>
        <v>1</v>
      </c>
      <c r="O94" s="21"/>
      <c r="P94" s="21"/>
      <c r="Q94" s="21" t="b">
        <f>NOT(OR(Q92="",Q92="Введите здесь значение"))</f>
        <v>1</v>
      </c>
      <c r="R94" s="21"/>
      <c r="S94" s="21"/>
      <c r="T94" s="21"/>
      <c r="U94" s="21"/>
      <c r="V94" s="43"/>
      <c r="W94" s="43"/>
      <c r="X94" s="43"/>
      <c r="Y94" s="43"/>
      <c r="Z94" s="43"/>
      <c r="AA94" s="44"/>
      <c r="AB94" s="43"/>
    </row>
    <row r="95" spans="1:28" ht="17.25" customHeight="1">
      <c r="A95" s="117" t="s">
        <v>596</v>
      </c>
      <c r="B95" s="9"/>
      <c r="C95" s="15"/>
      <c r="D95" s="13"/>
      <c r="E95" s="52"/>
      <c r="F95" s="38"/>
      <c r="G95" s="36"/>
      <c r="H95" s="451" t="s">
        <v>597</v>
      </c>
      <c r="I95" s="486"/>
      <c r="J95" s="486"/>
      <c r="K95" s="486"/>
      <c r="L95" s="486"/>
      <c r="M95" s="486"/>
      <c r="N95" s="486"/>
      <c r="O95" s="486"/>
      <c r="P95" s="486"/>
      <c r="Q95" s="486"/>
      <c r="R95" s="452"/>
      <c r="S95" s="4"/>
      <c r="T95" s="4"/>
      <c r="U95" s="4"/>
      <c r="V95" s="4"/>
      <c r="W95" s="4"/>
      <c r="X95" s="4"/>
      <c r="Y95" s="4"/>
      <c r="Z95" s="4"/>
      <c r="AA95" s="4"/>
      <c r="AB95" s="4"/>
    </row>
    <row r="96" spans="1:28" ht="17.25" customHeight="1">
      <c r="B96" s="9"/>
      <c r="C96" s="15"/>
      <c r="D96" s="13"/>
      <c r="E96" s="16"/>
      <c r="F96" s="25"/>
      <c r="G96" s="37"/>
      <c r="H96" s="453"/>
      <c r="I96" s="487"/>
      <c r="J96" s="487"/>
      <c r="K96" s="487"/>
      <c r="L96" s="487"/>
      <c r="M96" s="487"/>
      <c r="N96" s="487"/>
      <c r="O96" s="487"/>
      <c r="P96" s="487"/>
      <c r="Q96" s="487"/>
      <c r="R96" s="454"/>
      <c r="S96" s="4"/>
      <c r="T96" s="4"/>
      <c r="U96" s="4"/>
      <c r="V96" s="4"/>
      <c r="W96" s="4"/>
      <c r="X96" s="4"/>
      <c r="Y96" s="4"/>
      <c r="Z96" s="4"/>
      <c r="AA96" s="4"/>
      <c r="AB96" s="4"/>
    </row>
    <row r="97" spans="1:28" s="45" customFormat="1" ht="11.25" customHeight="1" thickBot="1">
      <c r="A97" s="358"/>
      <c r="B97" s="48"/>
      <c r="C97" s="39"/>
      <c r="D97" s="40"/>
      <c r="E97" s="19"/>
      <c r="F97" s="42"/>
      <c r="G97" s="35"/>
      <c r="H97" s="55"/>
      <c r="I97" s="60"/>
      <c r="J97" s="43"/>
      <c r="K97" s="43"/>
      <c r="L97" s="44"/>
      <c r="M97" s="43"/>
    </row>
    <row r="98" spans="1:28" ht="57" customHeight="1">
      <c r="A98" s="117" t="s">
        <v>598</v>
      </c>
      <c r="B98" s="9"/>
      <c r="C98" s="15"/>
      <c r="D98" s="13"/>
      <c r="E98" s="14"/>
      <c r="H98" s="40"/>
      <c r="I98" s="50"/>
      <c r="J98" s="38"/>
      <c r="K98" s="451" t="s">
        <v>599</v>
      </c>
      <c r="L98" s="452"/>
      <c r="M98" s="298"/>
      <c r="N98" s="455">
        <f>IF(NOT(AND(Справочник!H$86,Q100)),"Этот показатель вычисляется по введенному значению в ячейке справа",IF(Q98&gt;Справочник!G$86,0,ROUND(Q98/Справочник!G$86+0.00045,3)))</f>
        <v>0.48699999999999999</v>
      </c>
      <c r="O98" s="456"/>
      <c r="P98" s="33"/>
      <c r="Q98" s="459">
        <v>142</v>
      </c>
      <c r="R98" s="461" t="s">
        <v>600</v>
      </c>
      <c r="S98" s="462"/>
      <c r="X98" s="3"/>
      <c r="Z98" s="4"/>
      <c r="AA98" s="4"/>
      <c r="AB98" s="4"/>
    </row>
    <row r="99" spans="1:28" ht="57" customHeight="1" thickBot="1">
      <c r="B99" s="9"/>
      <c r="C99" s="15"/>
      <c r="D99" s="13"/>
      <c r="E99" s="14"/>
      <c r="I99" s="22"/>
      <c r="J99" s="25"/>
      <c r="K99" s="453"/>
      <c r="L99" s="454"/>
      <c r="M99" s="297"/>
      <c r="N99" s="457"/>
      <c r="O99" s="458"/>
      <c r="P99" s="34"/>
      <c r="Q99" s="460"/>
      <c r="R99" s="463"/>
      <c r="S99" s="464"/>
      <c r="X99" s="3"/>
      <c r="Z99" s="4"/>
      <c r="AA99" s="4"/>
      <c r="AB99" s="4"/>
    </row>
    <row r="100" spans="1:28" s="45" customFormat="1" ht="11.25" customHeight="1">
      <c r="A100" s="358"/>
      <c r="B100" s="48"/>
      <c r="C100" s="39"/>
      <c r="D100" s="40"/>
      <c r="E100" s="41"/>
      <c r="F100" s="42"/>
      <c r="G100" s="42"/>
      <c r="H100" s="54" t="b">
        <f>N100</f>
        <v>1</v>
      </c>
      <c r="I100" s="45">
        <f>IF(H100,1,0)</f>
        <v>1</v>
      </c>
      <c r="J100" s="20"/>
      <c r="K100" s="43"/>
      <c r="L100" s="43"/>
      <c r="M100" s="43"/>
      <c r="N100" s="20" t="b">
        <f>Q100</f>
        <v>1</v>
      </c>
      <c r="O100" s="21"/>
      <c r="P100" s="21"/>
      <c r="Q100" s="21" t="b">
        <f>NOT(OR(Q98="",Q98="Введите здесь значение"))</f>
        <v>1</v>
      </c>
      <c r="R100" s="21"/>
      <c r="S100" s="21"/>
      <c r="T100" s="21"/>
      <c r="U100" s="21"/>
      <c r="V100" s="43"/>
      <c r="W100" s="43"/>
      <c r="X100" s="43"/>
      <c r="Y100" s="43"/>
      <c r="Z100" s="43"/>
      <c r="AA100" s="44"/>
      <c r="AB100" s="43"/>
    </row>
    <row r="101" spans="1:28" ht="17.25" customHeight="1">
      <c r="A101" s="117" t="s">
        <v>601</v>
      </c>
      <c r="B101" s="9"/>
      <c r="C101" s="15"/>
      <c r="D101" s="13"/>
      <c r="E101" s="52"/>
      <c r="F101" s="38"/>
      <c r="G101" s="36"/>
      <c r="H101" s="451" t="s">
        <v>602</v>
      </c>
      <c r="I101" s="486"/>
      <c r="J101" s="486"/>
      <c r="K101" s="486"/>
      <c r="L101" s="486"/>
      <c r="M101" s="486"/>
      <c r="N101" s="486"/>
      <c r="O101" s="486"/>
      <c r="P101" s="486"/>
      <c r="Q101" s="486"/>
      <c r="R101" s="452"/>
      <c r="S101" s="4"/>
      <c r="T101" s="4"/>
      <c r="U101" s="4"/>
      <c r="V101" s="4"/>
      <c r="W101" s="4"/>
      <c r="X101" s="4"/>
      <c r="Y101" s="4"/>
      <c r="Z101" s="4"/>
      <c r="AA101" s="4"/>
      <c r="AB101" s="4"/>
    </row>
    <row r="102" spans="1:28" ht="17.25" customHeight="1">
      <c r="B102" s="9"/>
      <c r="C102" s="15"/>
      <c r="D102" s="13"/>
      <c r="E102" s="16"/>
      <c r="F102" s="25"/>
      <c r="G102" s="37"/>
      <c r="H102" s="453"/>
      <c r="I102" s="487"/>
      <c r="J102" s="487"/>
      <c r="K102" s="487"/>
      <c r="L102" s="487"/>
      <c r="M102" s="487"/>
      <c r="N102" s="487"/>
      <c r="O102" s="487"/>
      <c r="P102" s="487"/>
      <c r="Q102" s="487"/>
      <c r="R102" s="454"/>
      <c r="S102" s="4"/>
      <c r="T102" s="4"/>
      <c r="U102" s="4"/>
      <c r="V102" s="4"/>
      <c r="W102" s="4"/>
      <c r="X102" s="4"/>
      <c r="Y102" s="4"/>
      <c r="Z102" s="4"/>
      <c r="AA102" s="4"/>
      <c r="AB102" s="4"/>
    </row>
    <row r="103" spans="1:28" s="45" customFormat="1" ht="11.25" customHeight="1" thickBot="1">
      <c r="A103" s="358"/>
      <c r="B103" s="48"/>
      <c r="C103" s="39"/>
      <c r="D103" s="40"/>
      <c r="E103" s="19"/>
      <c r="F103" s="42"/>
      <c r="G103" s="35"/>
      <c r="H103" s="55"/>
      <c r="I103" s="60"/>
      <c r="J103" s="43"/>
      <c r="K103" s="43"/>
      <c r="L103" s="44"/>
      <c r="M103" s="43"/>
    </row>
    <row r="104" spans="1:28" ht="43.5" customHeight="1">
      <c r="A104" s="117" t="s">
        <v>603</v>
      </c>
      <c r="B104" s="9"/>
      <c r="C104" s="15"/>
      <c r="D104" s="13"/>
      <c r="E104" s="14"/>
      <c r="H104" s="40"/>
      <c r="I104" s="50"/>
      <c r="J104" s="38"/>
      <c r="K104" s="451" t="s">
        <v>604</v>
      </c>
      <c r="L104" s="452"/>
      <c r="M104" s="298"/>
      <c r="N104" s="455">
        <f>IF(NOT(AND(Q$100,Q106)),"Этот показатель вычисляется по введенному значению в ячейке справа",IF(OR(Q104&gt;Q$98,Q$98=0),0,ROUND(Q104/Q$98+0.00045,3)))</f>
        <v>0.90200000000000002</v>
      </c>
      <c r="O104" s="456"/>
      <c r="P104" s="33"/>
      <c r="Q104" s="459">
        <v>128</v>
      </c>
      <c r="R104" s="461" t="s">
        <v>605</v>
      </c>
      <c r="S104" s="462"/>
      <c r="X104" s="3"/>
      <c r="Z104" s="4"/>
      <c r="AA104" s="4"/>
      <c r="AB104" s="4"/>
    </row>
    <row r="105" spans="1:28" ht="43.5" customHeight="1" thickBot="1">
      <c r="B105" s="9"/>
      <c r="C105" s="15"/>
      <c r="D105" s="13"/>
      <c r="E105" s="14"/>
      <c r="H105" s="40"/>
      <c r="I105" s="16"/>
      <c r="J105" s="25"/>
      <c r="K105" s="453"/>
      <c r="L105" s="454"/>
      <c r="M105" s="297"/>
      <c r="N105" s="457"/>
      <c r="O105" s="458"/>
      <c r="P105" s="34"/>
      <c r="Q105" s="460"/>
      <c r="R105" s="463"/>
      <c r="S105" s="464"/>
      <c r="X105" s="3"/>
      <c r="Z105" s="4"/>
      <c r="AA105" s="4"/>
      <c r="AB105" s="4"/>
    </row>
    <row r="106" spans="1:28" s="45" customFormat="1" ht="11.25" customHeight="1" thickBot="1">
      <c r="A106" s="358"/>
      <c r="B106" s="48"/>
      <c r="C106" s="39"/>
      <c r="D106" s="40"/>
      <c r="E106" s="41"/>
      <c r="F106" s="42"/>
      <c r="G106" s="42"/>
      <c r="H106" s="49" t="b">
        <f>N106</f>
        <v>1</v>
      </c>
      <c r="I106" s="51">
        <f>IF(H106,1,0)</f>
        <v>1</v>
      </c>
      <c r="J106" s="20"/>
      <c r="K106" s="43"/>
      <c r="L106" s="43"/>
      <c r="M106" s="43"/>
      <c r="N106" s="20" t="b">
        <f>Q106</f>
        <v>1</v>
      </c>
      <c r="O106" s="21"/>
      <c r="P106" s="21"/>
      <c r="Q106" s="21" t="b">
        <f>NOT(OR(Q104="",Q104="Введите здесь значение"))</f>
        <v>1</v>
      </c>
      <c r="R106" s="21"/>
      <c r="S106" s="21"/>
      <c r="T106" s="21"/>
      <c r="U106" s="21"/>
      <c r="V106" s="43"/>
      <c r="W106" s="43"/>
      <c r="X106" s="43"/>
      <c r="Y106" s="43"/>
      <c r="Z106" s="43"/>
      <c r="AA106" s="44"/>
      <c r="AB106" s="43"/>
    </row>
    <row r="107" spans="1:28" ht="42" customHeight="1">
      <c r="A107" s="117" t="s">
        <v>606</v>
      </c>
      <c r="B107" s="9"/>
      <c r="C107" s="15"/>
      <c r="D107" s="13"/>
      <c r="E107" s="14"/>
      <c r="H107" s="40"/>
      <c r="I107" s="50"/>
      <c r="J107" s="38"/>
      <c r="K107" s="465" t="s">
        <v>607</v>
      </c>
      <c r="L107" s="466"/>
      <c r="M107" s="298"/>
      <c r="N107" s="455">
        <f>IF(NOT(AND(Q$100,Q109)),"Этот показатель вычисляется по введенному значению в ячейке справа",IF(OR(Q107&gt;Q$98,Q$98=0),0,ROUND(Q107/Q$98+0.00045,3)))</f>
        <v>0.71899999999999997</v>
      </c>
      <c r="O107" s="456"/>
      <c r="P107" s="33"/>
      <c r="Q107" s="459">
        <v>102</v>
      </c>
      <c r="R107" s="461" t="s">
        <v>608</v>
      </c>
      <c r="S107" s="462"/>
      <c r="X107" s="3"/>
      <c r="Z107" s="4"/>
      <c r="AA107" s="4"/>
      <c r="AB107" s="4"/>
    </row>
    <row r="108" spans="1:28" ht="42" customHeight="1" thickBot="1">
      <c r="B108" s="9"/>
      <c r="C108" s="15"/>
      <c r="D108" s="13"/>
      <c r="E108" s="14"/>
      <c r="I108" s="22"/>
      <c r="J108" s="25"/>
      <c r="K108" s="467"/>
      <c r="L108" s="468"/>
      <c r="M108" s="297"/>
      <c r="N108" s="457"/>
      <c r="O108" s="458"/>
      <c r="P108" s="34"/>
      <c r="Q108" s="460"/>
      <c r="R108" s="463"/>
      <c r="S108" s="464"/>
      <c r="X108" s="3"/>
      <c r="Z108" s="4"/>
      <c r="AA108" s="4"/>
      <c r="AB108" s="4"/>
    </row>
    <row r="109" spans="1:28" s="45" customFormat="1" ht="11.25" customHeight="1">
      <c r="A109" s="358"/>
      <c r="B109" s="48"/>
      <c r="C109" s="39"/>
      <c r="D109" s="40"/>
      <c r="E109" s="41"/>
      <c r="F109" s="42"/>
      <c r="G109" s="42"/>
      <c r="H109" s="54" t="b">
        <f>N109</f>
        <v>1</v>
      </c>
      <c r="I109" s="45">
        <f>IF(H109,1,0)</f>
        <v>1</v>
      </c>
      <c r="J109" s="20"/>
      <c r="K109" s="43"/>
      <c r="L109" s="43"/>
      <c r="M109" s="43"/>
      <c r="N109" s="20" t="b">
        <f>Q109</f>
        <v>1</v>
      </c>
      <c r="O109" s="21"/>
      <c r="P109" s="21"/>
      <c r="Q109" s="21" t="b">
        <f>NOT(OR(Q107="",Q107="Введите здесь значение"))</f>
        <v>1</v>
      </c>
      <c r="R109" s="21"/>
      <c r="S109" s="21"/>
      <c r="T109" s="21"/>
      <c r="U109" s="21"/>
      <c r="V109" s="43"/>
      <c r="W109" s="43"/>
      <c r="X109" s="43"/>
      <c r="Y109" s="43"/>
      <c r="Z109" s="43"/>
      <c r="AA109" s="44"/>
      <c r="AB109" s="43"/>
    </row>
    <row r="110" spans="1:28" ht="17.25" customHeight="1">
      <c r="A110" s="117" t="s">
        <v>609</v>
      </c>
      <c r="B110" s="9"/>
      <c r="C110" s="15"/>
      <c r="D110" s="13"/>
      <c r="E110" s="52"/>
      <c r="F110" s="38"/>
      <c r="G110" s="36"/>
      <c r="H110" s="451" t="s">
        <v>610</v>
      </c>
      <c r="I110" s="486"/>
      <c r="J110" s="486"/>
      <c r="K110" s="486"/>
      <c r="L110" s="486"/>
      <c r="M110" s="486"/>
      <c r="N110" s="486"/>
      <c r="O110" s="486"/>
      <c r="P110" s="486"/>
      <c r="Q110" s="486"/>
      <c r="R110" s="452"/>
      <c r="S110" s="4"/>
      <c r="T110" s="4"/>
      <c r="U110" s="4"/>
      <c r="V110" s="4"/>
      <c r="W110" s="4"/>
      <c r="X110" s="4"/>
      <c r="Y110" s="4"/>
      <c r="Z110" s="4"/>
      <c r="AA110" s="4"/>
      <c r="AB110" s="4"/>
    </row>
    <row r="111" spans="1:28" ht="17.25" customHeight="1">
      <c r="B111" s="9"/>
      <c r="C111" s="15"/>
      <c r="D111" s="13"/>
      <c r="E111" s="16"/>
      <c r="F111" s="25"/>
      <c r="G111" s="37"/>
      <c r="H111" s="453"/>
      <c r="I111" s="487"/>
      <c r="J111" s="487"/>
      <c r="K111" s="487"/>
      <c r="L111" s="487"/>
      <c r="M111" s="487"/>
      <c r="N111" s="487"/>
      <c r="O111" s="487"/>
      <c r="P111" s="487"/>
      <c r="Q111" s="487"/>
      <c r="R111" s="454"/>
      <c r="S111" s="4"/>
      <c r="T111" s="4"/>
      <c r="U111" s="4"/>
      <c r="V111" s="4"/>
      <c r="W111" s="4"/>
      <c r="X111" s="4"/>
      <c r="Y111" s="4"/>
      <c r="Z111" s="4"/>
      <c r="AA111" s="4"/>
      <c r="AB111" s="4"/>
    </row>
    <row r="112" spans="1:28" s="45" customFormat="1" ht="11.25" customHeight="1" thickBot="1">
      <c r="A112" s="358"/>
      <c r="B112" s="48"/>
      <c r="C112" s="39"/>
      <c r="D112" s="40"/>
      <c r="E112" s="19"/>
      <c r="F112" s="42"/>
      <c r="G112" s="35"/>
      <c r="H112" s="55"/>
      <c r="I112" s="60"/>
      <c r="J112" s="43"/>
      <c r="K112" s="43"/>
      <c r="L112" s="44"/>
      <c r="M112" s="43"/>
    </row>
    <row r="113" spans="1:28" ht="33" customHeight="1">
      <c r="A113" s="117" t="s">
        <v>611</v>
      </c>
      <c r="B113" s="9"/>
      <c r="C113" s="15"/>
      <c r="D113" s="13"/>
      <c r="E113" s="14"/>
      <c r="H113" s="40"/>
      <c r="I113" s="50"/>
      <c r="J113" s="38"/>
      <c r="K113" s="451" t="s">
        <v>612</v>
      </c>
      <c r="L113" s="452"/>
      <c r="M113" s="298"/>
      <c r="N113" s="455">
        <f>IF(NOT(AND(Справочник!H$86,Q115)),"Этот показатель вычисляется по введенному значению в ячейке справа",IF(Q113&gt;Справочник!G$86,0,ROUND(Q113/Справочник!G$86+0.00045,3)))</f>
        <v>7.9000000000000001E-2</v>
      </c>
      <c r="O113" s="456"/>
      <c r="P113" s="33"/>
      <c r="Q113" s="459">
        <v>23</v>
      </c>
      <c r="R113" s="461" t="s">
        <v>613</v>
      </c>
      <c r="S113" s="462"/>
      <c r="X113" s="3"/>
      <c r="Z113" s="4"/>
      <c r="AA113" s="4"/>
      <c r="AB113" s="4"/>
    </row>
    <row r="114" spans="1:28" ht="33" customHeight="1" thickBot="1">
      <c r="B114" s="9"/>
      <c r="C114" s="15"/>
      <c r="D114" s="13"/>
      <c r="E114" s="14"/>
      <c r="H114" s="40"/>
      <c r="I114" s="16"/>
      <c r="J114" s="25"/>
      <c r="K114" s="453"/>
      <c r="L114" s="454"/>
      <c r="M114" s="297"/>
      <c r="N114" s="457"/>
      <c r="O114" s="458"/>
      <c r="P114" s="34"/>
      <c r="Q114" s="460"/>
      <c r="R114" s="463"/>
      <c r="S114" s="464"/>
      <c r="X114" s="3"/>
      <c r="Z114" s="4"/>
      <c r="AA114" s="4"/>
      <c r="AB114" s="4"/>
    </row>
    <row r="115" spans="1:28" s="45" customFormat="1" ht="11.25" customHeight="1" thickBot="1">
      <c r="A115" s="358"/>
      <c r="B115" s="48"/>
      <c r="C115" s="39"/>
      <c r="D115" s="40"/>
      <c r="E115" s="41"/>
      <c r="F115" s="42"/>
      <c r="G115" s="42"/>
      <c r="H115" s="49" t="b">
        <f>N115</f>
        <v>1</v>
      </c>
      <c r="I115" s="51">
        <f>IF(H115,1,0)</f>
        <v>1</v>
      </c>
      <c r="J115" s="20"/>
      <c r="K115" s="43"/>
      <c r="L115" s="43"/>
      <c r="M115" s="43"/>
      <c r="N115" s="20" t="b">
        <f>Q115</f>
        <v>1</v>
      </c>
      <c r="O115" s="21"/>
      <c r="P115" s="21"/>
      <c r="Q115" s="21" t="b">
        <f>NOT(OR(Q113="",Q113="Введите здесь значение"))</f>
        <v>1</v>
      </c>
      <c r="R115" s="21"/>
      <c r="S115" s="21"/>
      <c r="T115" s="21"/>
      <c r="U115" s="21"/>
      <c r="V115" s="43"/>
      <c r="W115" s="43"/>
      <c r="X115" s="43"/>
      <c r="Y115" s="43"/>
      <c r="Z115" s="43"/>
      <c r="AA115" s="44"/>
      <c r="AB115" s="43"/>
    </row>
    <row r="116" spans="1:28" ht="33" customHeight="1">
      <c r="A116" s="117" t="s">
        <v>614</v>
      </c>
      <c r="B116" s="9"/>
      <c r="C116" s="15"/>
      <c r="D116" s="13"/>
      <c r="E116" s="14"/>
      <c r="H116" s="40"/>
      <c r="I116" s="50"/>
      <c r="J116" s="38"/>
      <c r="K116" s="451" t="s">
        <v>615</v>
      </c>
      <c r="L116" s="452"/>
      <c r="M116" s="298"/>
      <c r="N116" s="455">
        <f>IF(NOT(AND(Q$115,Q118)),"Этот показатель вычисляется по введенному значению в ячейке справа",IF(OR(Q116&gt;Q$113,Q$113=0),0,ROUND(Q116/Q$113+0.00045,3)))</f>
        <v>1</v>
      </c>
      <c r="O116" s="456"/>
      <c r="P116" s="33"/>
      <c r="Q116" s="459">
        <v>23</v>
      </c>
      <c r="R116" s="461" t="s">
        <v>616</v>
      </c>
      <c r="S116" s="462"/>
      <c r="X116" s="3"/>
      <c r="Z116" s="4"/>
      <c r="AA116" s="4"/>
      <c r="AB116" s="4"/>
    </row>
    <row r="117" spans="1:28" ht="33" customHeight="1" thickBot="1">
      <c r="B117" s="9"/>
      <c r="C117" s="15"/>
      <c r="D117" s="13"/>
      <c r="E117" s="14"/>
      <c r="H117" s="40"/>
      <c r="I117" s="16"/>
      <c r="J117" s="25"/>
      <c r="K117" s="453"/>
      <c r="L117" s="454"/>
      <c r="M117" s="297"/>
      <c r="N117" s="457"/>
      <c r="O117" s="458"/>
      <c r="P117" s="34"/>
      <c r="Q117" s="460"/>
      <c r="R117" s="463"/>
      <c r="S117" s="464"/>
      <c r="X117" s="3"/>
      <c r="Z117" s="4"/>
      <c r="AA117" s="4"/>
      <c r="AB117" s="4"/>
    </row>
    <row r="118" spans="1:28" s="45" customFormat="1" ht="11.25" customHeight="1" thickBot="1">
      <c r="A118" s="358"/>
      <c r="B118" s="48"/>
      <c r="C118" s="39"/>
      <c r="D118" s="40"/>
      <c r="E118" s="41"/>
      <c r="F118" s="42"/>
      <c r="G118" s="42"/>
      <c r="H118" s="49" t="b">
        <f>N118</f>
        <v>1</v>
      </c>
      <c r="I118" s="51">
        <f>IF(H118,1,0)</f>
        <v>1</v>
      </c>
      <c r="J118" s="20"/>
      <c r="K118" s="43"/>
      <c r="L118" s="43"/>
      <c r="M118" s="43"/>
      <c r="N118" s="20" t="b">
        <f>Q118</f>
        <v>1</v>
      </c>
      <c r="O118" s="21"/>
      <c r="P118" s="21"/>
      <c r="Q118" s="21" t="b">
        <f>NOT(OR(Q116="",Q116="Введите здесь значение"))</f>
        <v>1</v>
      </c>
      <c r="R118" s="21"/>
      <c r="S118" s="21"/>
      <c r="T118" s="21"/>
      <c r="U118" s="21"/>
      <c r="V118" s="43"/>
      <c r="W118" s="43"/>
      <c r="X118" s="43"/>
      <c r="Y118" s="43"/>
      <c r="Z118" s="43"/>
      <c r="AA118" s="44"/>
      <c r="AB118" s="43"/>
    </row>
    <row r="119" spans="1:28" ht="33" customHeight="1">
      <c r="A119" s="117" t="s">
        <v>617</v>
      </c>
      <c r="B119" s="9"/>
      <c r="C119" s="15"/>
      <c r="D119" s="13"/>
      <c r="E119" s="14"/>
      <c r="H119" s="40"/>
      <c r="I119" s="50"/>
      <c r="J119" s="38"/>
      <c r="K119" s="465" t="s">
        <v>618</v>
      </c>
      <c r="L119" s="466"/>
      <c r="M119" s="298"/>
      <c r="N119" s="455">
        <f>IF(NOT(AND(Справочник!H$86,Q121)),"Этот показатель вычисляется по введенному значению в ячейке справа",IF(Q119&gt;Справочник!G$86,0,ROUND(Q119/Справочник!G$86+0.00045,3)))</f>
        <v>6.2E-2</v>
      </c>
      <c r="O119" s="456"/>
      <c r="P119" s="33"/>
      <c r="Q119" s="459">
        <v>18</v>
      </c>
      <c r="R119" s="461" t="s">
        <v>619</v>
      </c>
      <c r="S119" s="462"/>
      <c r="X119" s="3"/>
      <c r="Z119" s="4"/>
      <c r="AA119" s="4"/>
      <c r="AB119" s="4"/>
    </row>
    <row r="120" spans="1:28" ht="33" customHeight="1" thickBot="1">
      <c r="B120" s="9"/>
      <c r="C120" s="15"/>
      <c r="D120" s="13"/>
      <c r="E120" s="14"/>
      <c r="H120" s="40"/>
      <c r="I120" s="16"/>
      <c r="J120" s="25"/>
      <c r="K120" s="467"/>
      <c r="L120" s="468"/>
      <c r="M120" s="297"/>
      <c r="N120" s="457"/>
      <c r="O120" s="458"/>
      <c r="P120" s="34"/>
      <c r="Q120" s="460"/>
      <c r="R120" s="463"/>
      <c r="S120" s="464"/>
      <c r="X120" s="3"/>
      <c r="Z120" s="4"/>
      <c r="AA120" s="4"/>
      <c r="AB120" s="4"/>
    </row>
    <row r="121" spans="1:28" s="45" customFormat="1" ht="11.25" customHeight="1" thickBot="1">
      <c r="A121" s="358"/>
      <c r="B121" s="48"/>
      <c r="C121" s="39"/>
      <c r="D121" s="40"/>
      <c r="E121" s="41"/>
      <c r="F121" s="42"/>
      <c r="G121" s="42"/>
      <c r="H121" s="49" t="b">
        <f>N121</f>
        <v>1</v>
      </c>
      <c r="I121" s="51">
        <f>IF(H121,1,0)</f>
        <v>1</v>
      </c>
      <c r="J121" s="20"/>
      <c r="K121" s="43"/>
      <c r="L121" s="43"/>
      <c r="M121" s="43"/>
      <c r="N121" s="20" t="b">
        <f>Q121</f>
        <v>1</v>
      </c>
      <c r="O121" s="21"/>
      <c r="P121" s="21"/>
      <c r="Q121" s="21" t="b">
        <f>NOT(OR(Q119="",Q119="Введите здесь значение"))</f>
        <v>1</v>
      </c>
      <c r="R121" s="21"/>
      <c r="S121" s="21"/>
      <c r="T121" s="21"/>
      <c r="U121" s="21"/>
      <c r="V121" s="43"/>
      <c r="W121" s="43"/>
      <c r="X121" s="43"/>
      <c r="Y121" s="43"/>
      <c r="Z121" s="43"/>
      <c r="AA121" s="44"/>
      <c r="AB121" s="43"/>
    </row>
    <row r="122" spans="1:28" ht="33" customHeight="1">
      <c r="A122" s="117" t="s">
        <v>620</v>
      </c>
      <c r="B122" s="9"/>
      <c r="C122" s="15"/>
      <c r="D122" s="13"/>
      <c r="E122" s="14"/>
      <c r="H122" s="40"/>
      <c r="I122" s="50"/>
      <c r="J122" s="38"/>
      <c r="K122" s="451" t="s">
        <v>621</v>
      </c>
      <c r="L122" s="452"/>
      <c r="M122" s="298"/>
      <c r="N122" s="455">
        <f>IF(NOT(AND(Справочник!H$12,Q124)),"Этот показатель вычисляется по введенному значению в ячейке справа",IF(Q122&gt;Справочник!G$12,0,ROUND(Q122/Справочник!G$12+0.00045,3)))</f>
        <v>0.31900000000000001</v>
      </c>
      <c r="O122" s="456"/>
      <c r="P122" s="33"/>
      <c r="Q122" s="459">
        <v>7</v>
      </c>
      <c r="R122" s="461" t="s">
        <v>622</v>
      </c>
      <c r="S122" s="462"/>
      <c r="X122" s="3"/>
      <c r="Z122" s="4"/>
      <c r="AA122" s="4"/>
      <c r="AB122" s="4"/>
    </row>
    <row r="123" spans="1:28" ht="33" customHeight="1" thickBot="1">
      <c r="B123" s="9"/>
      <c r="C123" s="15"/>
      <c r="D123" s="13"/>
      <c r="E123" s="14"/>
      <c r="H123" s="40"/>
      <c r="I123" s="16"/>
      <c r="J123" s="25"/>
      <c r="K123" s="453"/>
      <c r="L123" s="454"/>
      <c r="M123" s="297"/>
      <c r="N123" s="457"/>
      <c r="O123" s="458"/>
      <c r="P123" s="34"/>
      <c r="Q123" s="460"/>
      <c r="R123" s="463"/>
      <c r="S123" s="464"/>
      <c r="X123" s="3"/>
      <c r="Z123" s="4"/>
      <c r="AA123" s="4"/>
      <c r="AB123" s="4"/>
    </row>
    <row r="124" spans="1:28" s="45" customFormat="1" ht="11.25" customHeight="1" thickBot="1">
      <c r="A124" s="358"/>
      <c r="B124" s="48"/>
      <c r="C124" s="39"/>
      <c r="D124" s="40"/>
      <c r="E124" s="41"/>
      <c r="F124" s="42"/>
      <c r="G124" s="42"/>
      <c r="H124" s="49" t="b">
        <f>N124</f>
        <v>1</v>
      </c>
      <c r="I124" s="51">
        <f>IF(H124,1,0)</f>
        <v>1</v>
      </c>
      <c r="J124" s="20"/>
      <c r="K124" s="43"/>
      <c r="L124" s="43"/>
      <c r="M124" s="43"/>
      <c r="N124" s="20" t="b">
        <f>Q124</f>
        <v>1</v>
      </c>
      <c r="O124" s="21"/>
      <c r="P124" s="21"/>
      <c r="Q124" s="21" t="b">
        <f>NOT(OR(Q122="",Q122="Введите здесь значение"))</f>
        <v>1</v>
      </c>
      <c r="R124" s="21"/>
      <c r="S124" s="21"/>
      <c r="T124" s="21"/>
      <c r="U124" s="21"/>
      <c r="V124" s="43"/>
      <c r="W124" s="43"/>
      <c r="X124" s="43"/>
      <c r="Y124" s="43"/>
      <c r="Z124" s="43"/>
      <c r="AA124" s="44"/>
      <c r="AB124" s="43"/>
    </row>
    <row r="125" spans="1:28" ht="37.5" customHeight="1">
      <c r="A125" s="117" t="s">
        <v>623</v>
      </c>
      <c r="B125" s="9"/>
      <c r="C125" s="15"/>
      <c r="D125" s="13"/>
      <c r="E125" s="14"/>
      <c r="H125" s="40"/>
      <c r="I125" s="50"/>
      <c r="J125" s="38"/>
      <c r="K125" s="465" t="s">
        <v>624</v>
      </c>
      <c r="L125" s="466"/>
      <c r="M125" s="298"/>
      <c r="N125" s="455">
        <f>IF(NOT(AND(Справочник!H$86,Q127)),"Этот показатель вычисляется по введенному значению в ячейке справа",IF(Q125&gt;Справочник!G$86,0,ROUND(Q125/Справочник!G$86+0.00045,3)))</f>
        <v>0</v>
      </c>
      <c r="O125" s="456"/>
      <c r="P125" s="33"/>
      <c r="Q125" s="459">
        <v>0</v>
      </c>
      <c r="R125" s="461" t="s">
        <v>625</v>
      </c>
      <c r="S125" s="462"/>
      <c r="X125" s="3"/>
      <c r="Z125" s="4"/>
      <c r="AA125" s="4"/>
      <c r="AB125" s="4"/>
    </row>
    <row r="126" spans="1:28" ht="37.5" customHeight="1" thickBot="1">
      <c r="B126" s="9"/>
      <c r="C126" s="15"/>
      <c r="D126" s="13"/>
      <c r="E126" s="14"/>
      <c r="I126" s="22"/>
      <c r="J126" s="25"/>
      <c r="K126" s="467"/>
      <c r="L126" s="468"/>
      <c r="M126" s="297"/>
      <c r="N126" s="457"/>
      <c r="O126" s="458"/>
      <c r="P126" s="34"/>
      <c r="Q126" s="460"/>
      <c r="R126" s="463"/>
      <c r="S126" s="464"/>
      <c r="X126" s="3"/>
      <c r="Z126" s="4"/>
      <c r="AA126" s="4"/>
      <c r="AB126" s="4"/>
    </row>
    <row r="127" spans="1:28" s="45" customFormat="1" ht="11.25" customHeight="1">
      <c r="A127" s="358"/>
      <c r="B127" s="48"/>
      <c r="C127" s="39"/>
      <c r="D127" s="40"/>
      <c r="E127" s="41"/>
      <c r="F127" s="42"/>
      <c r="G127" s="42"/>
      <c r="H127" s="54" t="b">
        <f>N127</f>
        <v>1</v>
      </c>
      <c r="I127" s="45">
        <f>IF(H127,1,0)</f>
        <v>1</v>
      </c>
      <c r="J127" s="20"/>
      <c r="K127" s="43"/>
      <c r="L127" s="43"/>
      <c r="M127" s="43"/>
      <c r="N127" s="20" t="b">
        <f>Q127</f>
        <v>1</v>
      </c>
      <c r="O127" s="21"/>
      <c r="P127" s="21"/>
      <c r="Q127" s="21" t="b">
        <f>NOT(OR(Q125="",Q125="Введите здесь значение"))</f>
        <v>1</v>
      </c>
      <c r="R127" s="21"/>
      <c r="S127" s="21"/>
      <c r="T127" s="21"/>
      <c r="U127" s="21"/>
      <c r="V127" s="43"/>
      <c r="W127" s="43"/>
      <c r="X127" s="43"/>
      <c r="Y127" s="43"/>
      <c r="Z127" s="43"/>
      <c r="AA127" s="44"/>
      <c r="AB127" s="43"/>
    </row>
    <row r="128" spans="1:28" ht="18" customHeight="1">
      <c r="A128" s="117" t="s">
        <v>626</v>
      </c>
      <c r="B128" s="9"/>
      <c r="C128" s="15"/>
      <c r="D128" s="13"/>
      <c r="E128" s="52"/>
      <c r="F128" s="38"/>
      <c r="G128" s="36"/>
      <c r="H128" s="451" t="s">
        <v>627</v>
      </c>
      <c r="I128" s="486"/>
      <c r="J128" s="486"/>
      <c r="K128" s="486"/>
      <c r="L128" s="486"/>
      <c r="M128" s="486"/>
      <c r="N128" s="486"/>
      <c r="O128" s="486"/>
      <c r="P128" s="486"/>
      <c r="Q128" s="486"/>
      <c r="R128" s="452"/>
      <c r="S128" s="4"/>
      <c r="T128" s="4"/>
      <c r="U128" s="4"/>
      <c r="V128" s="4"/>
      <c r="W128" s="4"/>
      <c r="X128" s="4"/>
      <c r="Y128" s="4"/>
      <c r="Z128" s="4"/>
      <c r="AA128" s="4"/>
      <c r="AB128" s="4"/>
    </row>
    <row r="129" spans="1:28" ht="18" customHeight="1">
      <c r="B129" s="9"/>
      <c r="C129" s="15"/>
      <c r="D129" s="13"/>
      <c r="E129" s="16"/>
      <c r="F129" s="25"/>
      <c r="G129" s="37"/>
      <c r="H129" s="453"/>
      <c r="I129" s="487"/>
      <c r="J129" s="487"/>
      <c r="K129" s="487"/>
      <c r="L129" s="487"/>
      <c r="M129" s="487"/>
      <c r="N129" s="487"/>
      <c r="O129" s="487"/>
      <c r="P129" s="487"/>
      <c r="Q129" s="487"/>
      <c r="R129" s="454"/>
      <c r="S129" s="4"/>
      <c r="T129" s="4"/>
      <c r="U129" s="4"/>
      <c r="V129" s="4"/>
      <c r="W129" s="4"/>
      <c r="X129" s="4"/>
      <c r="Y129" s="4"/>
      <c r="Z129" s="4"/>
      <c r="AA129" s="4"/>
      <c r="AB129" s="4"/>
    </row>
    <row r="130" spans="1:28" s="45" customFormat="1" ht="11.25" customHeight="1" thickBot="1">
      <c r="A130" s="358"/>
      <c r="B130" s="48"/>
      <c r="C130" s="39"/>
      <c r="D130" s="40"/>
      <c r="E130" s="19"/>
      <c r="F130" s="42"/>
      <c r="G130" s="35"/>
      <c r="H130" s="55"/>
      <c r="I130" s="60"/>
      <c r="J130" s="43"/>
      <c r="K130" s="43"/>
      <c r="L130" s="43"/>
      <c r="M130" s="43"/>
      <c r="N130" s="44"/>
      <c r="O130" s="43"/>
    </row>
    <row r="131" spans="1:28" ht="33" customHeight="1">
      <c r="A131" s="117" t="s">
        <v>628</v>
      </c>
      <c r="B131" s="9"/>
      <c r="C131" s="15"/>
      <c r="D131" s="13"/>
      <c r="E131" s="14"/>
      <c r="H131" s="40"/>
      <c r="I131" s="50"/>
      <c r="J131" s="38"/>
      <c r="K131" s="465" t="s">
        <v>629</v>
      </c>
      <c r="L131" s="466"/>
      <c r="M131" s="298"/>
      <c r="N131" s="455">
        <f>IF(NOT(AND(Справочник!H$12,Q133)),"Этот показатель вычисляется по введенному значению в ячейке справа",IF(Q131&gt;Справочник!G$12,0,ROUND(Q131/Справочник!G$12+0.00045,3)))</f>
        <v>0.13700000000000001</v>
      </c>
      <c r="O131" s="456"/>
      <c r="P131" s="33"/>
      <c r="Q131" s="459">
        <v>3</v>
      </c>
      <c r="R131" s="461" t="s">
        <v>630</v>
      </c>
      <c r="S131" s="462"/>
      <c r="X131" s="3"/>
      <c r="Z131" s="4"/>
      <c r="AA131" s="4"/>
      <c r="AB131" s="4"/>
    </row>
    <row r="132" spans="1:28" ht="33" customHeight="1" thickBot="1">
      <c r="B132" s="9"/>
      <c r="C132" s="15"/>
      <c r="D132" s="13"/>
      <c r="E132" s="14"/>
      <c r="H132" s="40"/>
      <c r="I132" s="16"/>
      <c r="J132" s="25"/>
      <c r="K132" s="467"/>
      <c r="L132" s="468"/>
      <c r="M132" s="297"/>
      <c r="N132" s="457"/>
      <c r="O132" s="458"/>
      <c r="P132" s="34"/>
      <c r="Q132" s="460"/>
      <c r="R132" s="463"/>
      <c r="S132" s="464"/>
      <c r="X132" s="3"/>
      <c r="Z132" s="4"/>
      <c r="AA132" s="4"/>
      <c r="AB132" s="4"/>
    </row>
    <row r="133" spans="1:28" s="45" customFormat="1" ht="11.25" customHeight="1" thickBot="1">
      <c r="A133" s="358"/>
      <c r="B133" s="48"/>
      <c r="C133" s="39"/>
      <c r="D133" s="40"/>
      <c r="E133" s="41"/>
      <c r="F133" s="42"/>
      <c r="G133" s="42"/>
      <c r="H133" s="49" t="b">
        <f>N133</f>
        <v>1</v>
      </c>
      <c r="I133" s="51">
        <f>IF(H133,1,0)</f>
        <v>1</v>
      </c>
      <c r="J133" s="20"/>
      <c r="K133" s="43"/>
      <c r="L133" s="43"/>
      <c r="M133" s="43"/>
      <c r="N133" s="20" t="b">
        <f>Q133</f>
        <v>1</v>
      </c>
      <c r="O133" s="21"/>
      <c r="P133" s="21"/>
      <c r="Q133" s="21" t="b">
        <f>NOT(OR(Q131="",Q131="Введите здесь значение"))</f>
        <v>1</v>
      </c>
      <c r="R133" s="21"/>
      <c r="S133" s="21"/>
      <c r="T133" s="21"/>
      <c r="U133" s="21"/>
      <c r="V133" s="43"/>
      <c r="W133" s="43"/>
      <c r="X133" s="43"/>
      <c r="Y133" s="43"/>
      <c r="Z133" s="43"/>
      <c r="AA133" s="44"/>
      <c r="AB133" s="43"/>
    </row>
    <row r="134" spans="1:28" ht="52.5" customHeight="1">
      <c r="A134" s="117" t="s">
        <v>631</v>
      </c>
      <c r="B134" s="9"/>
      <c r="C134" s="15"/>
      <c r="D134" s="13"/>
      <c r="E134" s="14"/>
      <c r="H134" s="40"/>
      <c r="I134" s="50"/>
      <c r="J134" s="38"/>
      <c r="K134" s="465" t="s">
        <v>632</v>
      </c>
      <c r="L134" s="466"/>
      <c r="M134" s="298"/>
      <c r="N134" s="455">
        <f>IF(NOT(AND(Справочник!H$86,Q136)),"Этот показатель вычисляется по введенному значению в ячейке справа",IF(Q134&gt;Справочник!G$86,0,ROUND(Q134/Справочник!G$86+0.00045,3)))</f>
        <v>1</v>
      </c>
      <c r="O134" s="456"/>
      <c r="P134" s="33"/>
      <c r="Q134" s="459">
        <v>292</v>
      </c>
      <c r="R134" s="461" t="s">
        <v>633</v>
      </c>
      <c r="S134" s="462"/>
      <c r="X134" s="3"/>
      <c r="Z134" s="4"/>
      <c r="AA134" s="4"/>
      <c r="AB134" s="4"/>
    </row>
    <row r="135" spans="1:28" ht="52.5" customHeight="1" thickBot="1">
      <c r="B135" s="9"/>
      <c r="C135" s="15"/>
      <c r="D135" s="13"/>
      <c r="E135" s="14"/>
      <c r="H135" s="40"/>
      <c r="I135" s="16"/>
      <c r="J135" s="25"/>
      <c r="K135" s="467"/>
      <c r="L135" s="468"/>
      <c r="M135" s="297"/>
      <c r="N135" s="457"/>
      <c r="O135" s="458"/>
      <c r="P135" s="34"/>
      <c r="Q135" s="460"/>
      <c r="R135" s="463"/>
      <c r="S135" s="464"/>
      <c r="X135" s="3"/>
      <c r="Z135" s="4"/>
      <c r="AA135" s="4"/>
      <c r="AB135" s="4"/>
    </row>
    <row r="136" spans="1:28" s="45" customFormat="1" ht="11.25" customHeight="1" thickBot="1">
      <c r="A136" s="358"/>
      <c r="B136" s="48"/>
      <c r="C136" s="39"/>
      <c r="D136" s="40"/>
      <c r="E136" s="41"/>
      <c r="F136" s="42"/>
      <c r="G136" s="42"/>
      <c r="H136" s="49" t="b">
        <f>N136</f>
        <v>1</v>
      </c>
      <c r="I136" s="51">
        <f>IF(H136,1,0)</f>
        <v>1</v>
      </c>
      <c r="J136" s="20"/>
      <c r="K136" s="43"/>
      <c r="L136" s="43"/>
      <c r="M136" s="43"/>
      <c r="N136" s="20" t="b">
        <f>Q136</f>
        <v>1</v>
      </c>
      <c r="O136" s="21"/>
      <c r="P136" s="21"/>
      <c r="Q136" s="21" t="b">
        <f>NOT(OR(Q134="",Q134="Введите здесь значение"))</f>
        <v>1</v>
      </c>
      <c r="R136" s="21"/>
      <c r="S136" s="21"/>
      <c r="T136" s="21"/>
      <c r="U136" s="21"/>
      <c r="V136" s="43"/>
      <c r="W136" s="43"/>
      <c r="X136" s="43"/>
      <c r="Y136" s="43"/>
      <c r="Z136" s="43"/>
      <c r="AA136" s="44"/>
      <c r="AB136" s="43"/>
    </row>
    <row r="137" spans="1:28" ht="52.5" customHeight="1">
      <c r="A137" s="117" t="s">
        <v>634</v>
      </c>
      <c r="B137" s="9"/>
      <c r="C137" s="15"/>
      <c r="D137" s="13"/>
      <c r="E137" s="14"/>
      <c r="H137" s="40"/>
      <c r="I137" s="50"/>
      <c r="J137" s="38"/>
      <c r="K137" s="465" t="s">
        <v>635</v>
      </c>
      <c r="L137" s="466"/>
      <c r="M137" s="298"/>
      <c r="N137" s="455">
        <f>IF(NOT(AND(Справочник!H$94,Q139)),"Этот показатель вычисляется по введенному значению в ячейке справа",IF(OR(Q137&gt;Справочник!G$94,Справочник!G$94=0),0,ROUND(Q137/Справочник!G$94+0.00045,3)))</f>
        <v>0</v>
      </c>
      <c r="O137" s="456"/>
      <c r="P137" s="33"/>
      <c r="Q137" s="459">
        <v>292</v>
      </c>
      <c r="R137" s="461" t="s">
        <v>636</v>
      </c>
      <c r="S137" s="462"/>
      <c r="X137" s="3"/>
      <c r="Z137" s="4"/>
      <c r="AA137" s="4"/>
      <c r="AB137" s="4"/>
    </row>
    <row r="138" spans="1:28" ht="52.5" customHeight="1" thickBot="1">
      <c r="B138" s="9"/>
      <c r="C138" s="15"/>
      <c r="D138" s="13"/>
      <c r="E138" s="14"/>
      <c r="H138" s="40"/>
      <c r="I138" s="16"/>
      <c r="J138" s="25"/>
      <c r="K138" s="467"/>
      <c r="L138" s="468"/>
      <c r="M138" s="297"/>
      <c r="N138" s="457"/>
      <c r="O138" s="458"/>
      <c r="P138" s="34"/>
      <c r="Q138" s="460"/>
      <c r="R138" s="463"/>
      <c r="S138" s="464"/>
      <c r="X138" s="3"/>
      <c r="Z138" s="4"/>
      <c r="AA138" s="4"/>
      <c r="AB138" s="4"/>
    </row>
    <row r="139" spans="1:28" s="45" customFormat="1" ht="11.25" customHeight="1" thickBot="1">
      <c r="A139" s="358"/>
      <c r="B139" s="48"/>
      <c r="C139" s="39"/>
      <c r="D139" s="40"/>
      <c r="E139" s="41"/>
      <c r="F139" s="42"/>
      <c r="G139" s="42"/>
      <c r="H139" s="49" t="b">
        <f>N139</f>
        <v>1</v>
      </c>
      <c r="I139" s="51">
        <f>IF(H139,1,0)</f>
        <v>1</v>
      </c>
      <c r="J139" s="20"/>
      <c r="K139" s="43"/>
      <c r="L139" s="43"/>
      <c r="M139" s="43"/>
      <c r="N139" s="20" t="b">
        <f>Q139</f>
        <v>1</v>
      </c>
      <c r="O139" s="21"/>
      <c r="P139" s="21"/>
      <c r="Q139" s="21" t="b">
        <f>NOT(OR(Q137="",Q137="Введите здесь значение"))</f>
        <v>1</v>
      </c>
      <c r="R139" s="21"/>
      <c r="S139" s="21"/>
      <c r="T139" s="21"/>
      <c r="U139" s="21"/>
      <c r="V139" s="43"/>
      <c r="W139" s="43"/>
      <c r="X139" s="43"/>
      <c r="Y139" s="43"/>
      <c r="Z139" s="43"/>
      <c r="AA139" s="44"/>
      <c r="AB139" s="43"/>
    </row>
    <row r="140" spans="1:28" ht="33" customHeight="1">
      <c r="A140" s="117" t="s">
        <v>637</v>
      </c>
      <c r="B140" s="9"/>
      <c r="C140" s="15"/>
      <c r="D140" s="13"/>
      <c r="E140" s="14"/>
      <c r="H140" s="40"/>
      <c r="I140" s="50"/>
      <c r="J140" s="38"/>
      <c r="K140" s="451" t="s">
        <v>638</v>
      </c>
      <c r="L140" s="452"/>
      <c r="M140" s="298"/>
      <c r="N140" s="455">
        <f>IF(NOT(AND(Справочник!H$86,Q142)),"Этот показатель вычисляется по введенному значению в ячейке справа",IF(Q140&gt;Справочник!G$86,0,ROUND(Q140/Справочник!G$86+0.00045,3)))</f>
        <v>0.51400000000000001</v>
      </c>
      <c r="O140" s="456"/>
      <c r="P140" s="33"/>
      <c r="Q140" s="459">
        <v>150</v>
      </c>
      <c r="R140" s="461" t="s">
        <v>639</v>
      </c>
      <c r="S140" s="462"/>
      <c r="X140" s="3"/>
      <c r="Z140" s="4"/>
      <c r="AA140" s="4"/>
      <c r="AB140" s="4"/>
    </row>
    <row r="141" spans="1:28" ht="33" customHeight="1" thickBot="1">
      <c r="B141" s="9"/>
      <c r="C141" s="15"/>
      <c r="D141" s="13"/>
      <c r="E141" s="14"/>
      <c r="I141" s="22"/>
      <c r="J141" s="25"/>
      <c r="K141" s="453"/>
      <c r="L141" s="454"/>
      <c r="M141" s="297"/>
      <c r="N141" s="457"/>
      <c r="O141" s="458"/>
      <c r="P141" s="34"/>
      <c r="Q141" s="460"/>
      <c r="R141" s="463"/>
      <c r="S141" s="464"/>
      <c r="X141" s="3"/>
      <c r="Z141" s="4"/>
      <c r="AA141" s="4"/>
      <c r="AB141" s="4"/>
    </row>
    <row r="142" spans="1:28" s="45" customFormat="1" ht="11.25" customHeight="1">
      <c r="A142" s="358"/>
      <c r="B142" s="48"/>
      <c r="C142" s="39"/>
      <c r="D142" s="40"/>
      <c r="E142" s="41"/>
      <c r="F142" s="42"/>
      <c r="G142" s="42"/>
      <c r="H142" s="54" t="b">
        <f>N142</f>
        <v>1</v>
      </c>
      <c r="I142" s="45">
        <f>IF(H142,1,0)</f>
        <v>1</v>
      </c>
      <c r="J142" s="20"/>
      <c r="K142" s="43"/>
      <c r="L142" s="43"/>
      <c r="M142" s="43"/>
      <c r="N142" s="20" t="b">
        <f>Q142</f>
        <v>1</v>
      </c>
      <c r="O142" s="21"/>
      <c r="P142" s="21"/>
      <c r="Q142" s="21" t="b">
        <f>NOT(OR(Q140="",Q140="Введите здесь значение"))</f>
        <v>1</v>
      </c>
      <c r="R142" s="21"/>
      <c r="S142" s="21"/>
      <c r="T142" s="21"/>
      <c r="U142" s="21"/>
      <c r="V142" s="43"/>
      <c r="W142" s="43"/>
      <c r="X142" s="43"/>
      <c r="Y142" s="43"/>
      <c r="Z142" s="43"/>
      <c r="AA142" s="44"/>
      <c r="AB142" s="43"/>
    </row>
    <row r="143" spans="1:28" ht="18.75" customHeight="1">
      <c r="A143" s="117" t="s">
        <v>640</v>
      </c>
      <c r="B143" s="9"/>
      <c r="C143" s="15"/>
      <c r="D143" s="13"/>
      <c r="E143" s="52"/>
      <c r="F143" s="38"/>
      <c r="G143" s="36"/>
      <c r="H143" s="451" t="s">
        <v>641</v>
      </c>
      <c r="I143" s="486"/>
      <c r="J143" s="486"/>
      <c r="K143" s="486"/>
      <c r="L143" s="486"/>
      <c r="M143" s="486"/>
      <c r="N143" s="486"/>
      <c r="O143" s="486"/>
      <c r="P143" s="486"/>
      <c r="Q143" s="486"/>
      <c r="R143" s="452"/>
      <c r="S143" s="4"/>
      <c r="T143" s="4"/>
      <c r="U143" s="4"/>
      <c r="V143" s="4"/>
      <c r="W143" s="4"/>
      <c r="X143" s="4"/>
      <c r="Y143" s="4"/>
      <c r="Z143" s="4"/>
      <c r="AA143" s="4"/>
      <c r="AB143" s="4"/>
    </row>
    <row r="144" spans="1:28" ht="18.75" customHeight="1">
      <c r="B144" s="9"/>
      <c r="C144" s="15"/>
      <c r="D144" s="13"/>
      <c r="E144" s="16"/>
      <c r="F144" s="25"/>
      <c r="G144" s="37"/>
      <c r="H144" s="453"/>
      <c r="I144" s="487"/>
      <c r="J144" s="487"/>
      <c r="K144" s="487"/>
      <c r="L144" s="487"/>
      <c r="M144" s="487"/>
      <c r="N144" s="487"/>
      <c r="O144" s="487"/>
      <c r="P144" s="487"/>
      <c r="Q144" s="487"/>
      <c r="R144" s="454"/>
      <c r="S144" s="4"/>
      <c r="T144" s="4"/>
      <c r="U144" s="4"/>
      <c r="V144" s="4"/>
      <c r="W144" s="4"/>
      <c r="X144" s="4"/>
      <c r="Y144" s="4"/>
      <c r="Z144" s="4"/>
      <c r="AA144" s="4"/>
      <c r="AB144" s="4"/>
    </row>
    <row r="145" spans="1:28" s="45" customFormat="1" ht="11.25" customHeight="1" thickBot="1">
      <c r="A145" s="358"/>
      <c r="B145" s="48"/>
      <c r="C145" s="39"/>
      <c r="D145" s="40"/>
      <c r="E145" s="19"/>
      <c r="F145" s="42"/>
      <c r="G145" s="35"/>
      <c r="H145" s="55"/>
      <c r="I145" s="60"/>
      <c r="J145" s="43"/>
      <c r="K145" s="43"/>
      <c r="L145" s="43"/>
      <c r="M145" s="43"/>
      <c r="N145" s="44"/>
      <c r="O145" s="43"/>
    </row>
    <row r="146" spans="1:28" ht="26.25" customHeight="1">
      <c r="A146" s="117" t="s">
        <v>642</v>
      </c>
      <c r="B146" s="9"/>
      <c r="C146" s="15"/>
      <c r="D146" s="40"/>
      <c r="E146" s="19"/>
      <c r="H146" s="40"/>
      <c r="I146" s="50"/>
      <c r="J146" s="38"/>
      <c r="K146" s="443" t="s">
        <v>643</v>
      </c>
      <c r="L146" s="444"/>
      <c r="M146" s="444"/>
      <c r="N146" s="444"/>
      <c r="O146" s="445"/>
      <c r="P146" s="298"/>
      <c r="Q146" s="449">
        <v>39</v>
      </c>
      <c r="R146" s="29"/>
      <c r="X146" s="3"/>
      <c r="Z146" s="4"/>
      <c r="AA146" s="4"/>
      <c r="AB146" s="4"/>
    </row>
    <row r="147" spans="1:28" ht="26.25" customHeight="1" thickBot="1">
      <c r="B147" s="9"/>
      <c r="C147" s="15"/>
      <c r="D147" s="40"/>
      <c r="E147" s="19"/>
      <c r="H147" s="40"/>
      <c r="I147" s="16"/>
      <c r="J147" s="25"/>
      <c r="K147" s="446"/>
      <c r="L147" s="447"/>
      <c r="M147" s="447"/>
      <c r="N147" s="447"/>
      <c r="O147" s="448"/>
      <c r="P147" s="297"/>
      <c r="Q147" s="450"/>
      <c r="R147" s="29"/>
      <c r="X147" s="3"/>
      <c r="Z147" s="4"/>
      <c r="AA147" s="4"/>
      <c r="AB147" s="4"/>
    </row>
    <row r="148" spans="1:28" s="45" customFormat="1" ht="12" customHeight="1" thickBot="1">
      <c r="A148" s="358"/>
      <c r="B148" s="48"/>
      <c r="C148" s="39"/>
      <c r="D148" s="40"/>
      <c r="E148" s="19"/>
      <c r="F148" s="42"/>
      <c r="G148" s="42"/>
      <c r="H148" s="49" t="b">
        <f>Q148</f>
        <v>1</v>
      </c>
      <c r="I148" s="51">
        <f>IF(H148,1,0)</f>
        <v>1</v>
      </c>
      <c r="J148" s="20"/>
      <c r="K148" s="20"/>
      <c r="L148" s="21"/>
      <c r="P148" s="21"/>
      <c r="Q148" s="21" t="b">
        <f>NOT(OR(Q146="",Q146="Введите здесь значение"))</f>
        <v>1</v>
      </c>
      <c r="R148" s="43"/>
      <c r="S148" s="43"/>
      <c r="T148" s="43"/>
      <c r="U148" s="43"/>
      <c r="V148" s="44"/>
      <c r="W148" s="43"/>
    </row>
    <row r="149" spans="1:28" ht="54" customHeight="1">
      <c r="A149" s="117" t="s">
        <v>644</v>
      </c>
      <c r="B149" s="9"/>
      <c r="C149" s="15"/>
      <c r="D149" s="40"/>
      <c r="E149" s="19"/>
      <c r="H149" s="40"/>
      <c r="I149" s="50"/>
      <c r="J149" s="38"/>
      <c r="K149" s="465" t="s">
        <v>645</v>
      </c>
      <c r="L149" s="466"/>
      <c r="M149" s="298"/>
      <c r="N149" s="455">
        <f>IF(NOT(AND(Q148,Q151)),"Этот показатель вычисляется по введенному значению в ячейке справа",IF(OR(Q149&gt;Q$146,Q$146=0),0,ROUND(Q149/Q$146+0.00045,3)))</f>
        <v>1</v>
      </c>
      <c r="O149" s="456"/>
      <c r="P149" s="33"/>
      <c r="Q149" s="459">
        <v>39</v>
      </c>
      <c r="R149" s="461" t="s">
        <v>646</v>
      </c>
      <c r="S149" s="462"/>
      <c r="X149" s="3"/>
      <c r="Z149" s="4"/>
      <c r="AA149" s="4"/>
      <c r="AB149" s="4"/>
    </row>
    <row r="150" spans="1:28" ht="54" customHeight="1" thickBot="1">
      <c r="B150" s="9"/>
      <c r="C150" s="15"/>
      <c r="D150" s="40"/>
      <c r="E150" s="19"/>
      <c r="I150" s="22"/>
      <c r="J150" s="25"/>
      <c r="K150" s="467"/>
      <c r="L150" s="468"/>
      <c r="M150" s="297"/>
      <c r="N150" s="457"/>
      <c r="O150" s="458"/>
      <c r="P150" s="34"/>
      <c r="Q150" s="460"/>
      <c r="R150" s="463"/>
      <c r="S150" s="464"/>
      <c r="X150" s="3"/>
      <c r="Z150" s="4"/>
      <c r="AA150" s="4"/>
      <c r="AB150" s="4"/>
    </row>
    <row r="151" spans="1:28" s="45" customFormat="1" ht="11.25" customHeight="1">
      <c r="A151" s="358"/>
      <c r="B151" s="48"/>
      <c r="C151" s="39"/>
      <c r="D151" s="40"/>
      <c r="E151" s="41"/>
      <c r="F151" s="42"/>
      <c r="G151" s="42"/>
      <c r="H151" s="54" t="b">
        <f>N151</f>
        <v>1</v>
      </c>
      <c r="I151" s="45">
        <f>IF(H151,1,0)</f>
        <v>1</v>
      </c>
      <c r="J151" s="20"/>
      <c r="K151" s="43"/>
      <c r="L151" s="43"/>
      <c r="M151" s="43"/>
      <c r="N151" s="20" t="b">
        <f>Q151</f>
        <v>1</v>
      </c>
      <c r="O151" s="21"/>
      <c r="P151" s="21"/>
      <c r="Q151" s="21" t="b">
        <f>NOT(OR(Q149="",Q149="Введите здесь значение"))</f>
        <v>1</v>
      </c>
      <c r="R151" s="21"/>
      <c r="S151" s="21"/>
      <c r="T151" s="21"/>
      <c r="U151" s="21"/>
      <c r="V151" s="43"/>
      <c r="W151" s="43"/>
      <c r="X151" s="43"/>
      <c r="Y151" s="43"/>
      <c r="Z151" s="43"/>
      <c r="AA151" s="44"/>
      <c r="AB151" s="43"/>
    </row>
    <row r="152" spans="1:28" ht="18.75" customHeight="1">
      <c r="A152" s="117" t="s">
        <v>647</v>
      </c>
      <c r="B152" s="9"/>
      <c r="C152" s="15"/>
      <c r="D152" s="13"/>
      <c r="E152" s="52"/>
      <c r="F152" s="38"/>
      <c r="G152" s="36"/>
      <c r="H152" s="451" t="s">
        <v>648</v>
      </c>
      <c r="I152" s="486"/>
      <c r="J152" s="486"/>
      <c r="K152" s="486"/>
      <c r="L152" s="486"/>
      <c r="M152" s="486"/>
      <c r="N152" s="486"/>
      <c r="O152" s="486"/>
      <c r="P152" s="486"/>
      <c r="Q152" s="486"/>
      <c r="R152" s="452"/>
      <c r="S152" s="4"/>
      <c r="T152" s="4"/>
      <c r="U152" s="4"/>
      <c r="V152" s="4"/>
      <c r="W152" s="4"/>
      <c r="X152" s="4"/>
      <c r="Y152" s="4"/>
      <c r="Z152" s="4"/>
      <c r="AA152" s="4"/>
      <c r="AB152" s="4"/>
    </row>
    <row r="153" spans="1:28" ht="18.75" customHeight="1">
      <c r="B153" s="9"/>
      <c r="C153" s="15"/>
      <c r="D153" s="13"/>
      <c r="E153" s="16"/>
      <c r="F153" s="25"/>
      <c r="G153" s="37"/>
      <c r="H153" s="453"/>
      <c r="I153" s="487"/>
      <c r="J153" s="487"/>
      <c r="K153" s="487"/>
      <c r="L153" s="487"/>
      <c r="M153" s="487"/>
      <c r="N153" s="487"/>
      <c r="O153" s="487"/>
      <c r="P153" s="487"/>
      <c r="Q153" s="487"/>
      <c r="R153" s="454"/>
      <c r="S153" s="4"/>
      <c r="T153" s="4"/>
      <c r="U153" s="4"/>
      <c r="V153" s="4"/>
      <c r="W153" s="4"/>
      <c r="X153" s="4"/>
      <c r="Y153" s="4"/>
      <c r="Z153" s="4"/>
      <c r="AA153" s="4"/>
      <c r="AB153" s="4"/>
    </row>
    <row r="154" spans="1:28" s="45" customFormat="1" ht="11.25" customHeight="1" thickBot="1">
      <c r="A154" s="358"/>
      <c r="B154" s="48"/>
      <c r="C154" s="39"/>
      <c r="D154" s="40"/>
      <c r="E154" s="19"/>
      <c r="F154" s="42"/>
      <c r="G154" s="35"/>
      <c r="H154" s="55"/>
      <c r="I154" s="60"/>
      <c r="J154" s="43"/>
      <c r="K154" s="43"/>
      <c r="L154" s="43"/>
      <c r="M154" s="43"/>
      <c r="N154" s="44"/>
      <c r="O154" s="43"/>
    </row>
    <row r="155" spans="1:28" ht="84.75" customHeight="1">
      <c r="A155" s="117" t="s">
        <v>649</v>
      </c>
      <c r="B155" s="9"/>
      <c r="C155" s="15"/>
      <c r="D155" s="13"/>
      <c r="E155" s="14"/>
      <c r="H155" s="40"/>
      <c r="I155" s="50"/>
      <c r="J155" s="38"/>
      <c r="K155" s="465" t="s">
        <v>650</v>
      </c>
      <c r="L155" s="466"/>
      <c r="M155" s="298"/>
      <c r="N155" s="455">
        <f>IF(NOT(AND(Справочник!H$86,Q157)),"Этот показатель вычисляется по введенному значению в ячейке справа",IF(Q155&gt;Справочник!G$86,0,ROUND(Q155/Справочник!G$86+0.00045,3)))</f>
        <v>0.26800000000000002</v>
      </c>
      <c r="O155" s="456"/>
      <c r="P155" s="33"/>
      <c r="Q155" s="459">
        <v>78</v>
      </c>
      <c r="R155" s="461" t="s">
        <v>651</v>
      </c>
      <c r="S155" s="462"/>
      <c r="X155" s="3"/>
      <c r="Z155" s="4"/>
      <c r="AA155" s="4"/>
      <c r="AB155" s="4"/>
    </row>
    <row r="156" spans="1:28" ht="84.75" customHeight="1" thickBot="1">
      <c r="B156" s="9"/>
      <c r="C156" s="15"/>
      <c r="D156" s="13"/>
      <c r="E156" s="14"/>
      <c r="H156" s="40"/>
      <c r="I156" s="16"/>
      <c r="J156" s="25"/>
      <c r="K156" s="467"/>
      <c r="L156" s="468"/>
      <c r="M156" s="297"/>
      <c r="N156" s="457"/>
      <c r="O156" s="458"/>
      <c r="P156" s="34"/>
      <c r="Q156" s="460"/>
      <c r="R156" s="463"/>
      <c r="S156" s="464"/>
      <c r="X156" s="3"/>
      <c r="Z156" s="4"/>
      <c r="AA156" s="4"/>
      <c r="AB156" s="4"/>
    </row>
    <row r="157" spans="1:28" s="45" customFormat="1" ht="11.25" customHeight="1" thickBot="1">
      <c r="A157" s="358"/>
      <c r="B157" s="48"/>
      <c r="C157" s="39"/>
      <c r="D157" s="40"/>
      <c r="E157" s="41"/>
      <c r="F157" s="42"/>
      <c r="G157" s="42"/>
      <c r="H157" s="49" t="b">
        <f>N157</f>
        <v>1</v>
      </c>
      <c r="I157" s="51">
        <f>IF(H157,1,0)</f>
        <v>1</v>
      </c>
      <c r="J157" s="20"/>
      <c r="K157" s="43"/>
      <c r="L157" s="43"/>
      <c r="M157" s="43"/>
      <c r="N157" s="20" t="b">
        <f>Q157</f>
        <v>1</v>
      </c>
      <c r="O157" s="21"/>
      <c r="P157" s="21"/>
      <c r="Q157" s="21" t="b">
        <f>NOT(OR(Q155="",Q155="Введите здесь значение"))</f>
        <v>1</v>
      </c>
      <c r="R157" s="21"/>
      <c r="S157" s="21"/>
      <c r="T157" s="21"/>
      <c r="U157" s="21"/>
      <c r="V157" s="43"/>
      <c r="W157" s="43"/>
      <c r="X157" s="43"/>
      <c r="Y157" s="43"/>
      <c r="Z157" s="43"/>
      <c r="AA157" s="44"/>
      <c r="AB157" s="43"/>
    </row>
    <row r="158" spans="1:28" ht="42.75" customHeight="1">
      <c r="A158" s="117" t="s">
        <v>652</v>
      </c>
      <c r="B158" s="9"/>
      <c r="C158" s="15"/>
      <c r="D158" s="13"/>
      <c r="E158" s="14"/>
      <c r="H158" s="40"/>
      <c r="I158" s="50"/>
      <c r="J158" s="38"/>
      <c r="K158" s="451" t="s">
        <v>653</v>
      </c>
      <c r="L158" s="452"/>
      <c r="M158" s="298"/>
      <c r="N158" s="455">
        <f>IF(NOT(AND(Справочник!H$86,Q160)),"Этот показатель вычисляется по введенному значению в ячейке справа",IF(Q158&gt;Справочник!G$86,0,ROUND(Q158/Справочник!G$86+0.00045,3)))</f>
        <v>4.0000000000000001E-3</v>
      </c>
      <c r="O158" s="456"/>
      <c r="P158" s="33"/>
      <c r="Q158" s="459">
        <v>1</v>
      </c>
      <c r="R158" s="461" t="s">
        <v>654</v>
      </c>
      <c r="S158" s="462"/>
      <c r="X158" s="3"/>
      <c r="Z158" s="4"/>
      <c r="AA158" s="4"/>
      <c r="AB158" s="4"/>
    </row>
    <row r="159" spans="1:28" ht="42.75" customHeight="1" thickBot="1">
      <c r="B159" s="9"/>
      <c r="C159" s="15"/>
      <c r="D159" s="13"/>
      <c r="E159" s="14"/>
      <c r="H159" s="40"/>
      <c r="I159" s="16"/>
      <c r="J159" s="25"/>
      <c r="K159" s="453"/>
      <c r="L159" s="454"/>
      <c r="M159" s="297"/>
      <c r="N159" s="457"/>
      <c r="O159" s="458"/>
      <c r="P159" s="34"/>
      <c r="Q159" s="460"/>
      <c r="R159" s="463"/>
      <c r="S159" s="464"/>
      <c r="X159" s="3"/>
      <c r="Z159" s="4"/>
      <c r="AA159" s="4"/>
      <c r="AB159" s="4"/>
    </row>
    <row r="160" spans="1:28" s="45" customFormat="1" ht="11.25" customHeight="1" thickBot="1">
      <c r="A160" s="358"/>
      <c r="B160" s="48"/>
      <c r="C160" s="39"/>
      <c r="D160" s="40"/>
      <c r="E160" s="41"/>
      <c r="F160" s="42"/>
      <c r="G160" s="42"/>
      <c r="H160" s="49" t="b">
        <f>N160</f>
        <v>1</v>
      </c>
      <c r="I160" s="51">
        <f>IF(H160,1,0)</f>
        <v>1</v>
      </c>
      <c r="J160" s="20"/>
      <c r="K160" s="43"/>
      <c r="L160" s="43"/>
      <c r="M160" s="43"/>
      <c r="N160" s="20" t="b">
        <f>Q160</f>
        <v>1</v>
      </c>
      <c r="O160" s="21"/>
      <c r="P160" s="21"/>
      <c r="Q160" s="21" t="b">
        <f>NOT(OR(Q158="",Q158="Введите здесь значение"))</f>
        <v>1</v>
      </c>
      <c r="R160" s="21"/>
      <c r="S160" s="21"/>
      <c r="T160" s="21"/>
      <c r="U160" s="21"/>
      <c r="V160" s="43"/>
      <c r="W160" s="43"/>
      <c r="X160" s="43"/>
      <c r="Y160" s="43"/>
      <c r="Z160" s="43"/>
      <c r="AA160" s="44"/>
      <c r="AB160" s="43"/>
    </row>
    <row r="161" spans="1:28" ht="57.75" customHeight="1">
      <c r="A161" s="117" t="s">
        <v>655</v>
      </c>
      <c r="B161" s="9"/>
      <c r="C161" s="15"/>
      <c r="D161" s="13"/>
      <c r="E161" s="14"/>
      <c r="H161" s="40"/>
      <c r="I161" s="50"/>
      <c r="J161" s="38"/>
      <c r="K161" s="465" t="s">
        <v>656</v>
      </c>
      <c r="L161" s="466"/>
      <c r="M161" s="298"/>
      <c r="N161" s="455">
        <f>IF(NOT(AND(Справочник!H$86,Q163)),"Этот показатель вычисляется по введенному значению в ячейке справа",IF(Q161&gt;Справочник!G$86,0,ROUND(Q161/Справочник!G$86+0.00045,3)))</f>
        <v>0</v>
      </c>
      <c r="O161" s="456"/>
      <c r="P161" s="33"/>
      <c r="Q161" s="459">
        <v>0</v>
      </c>
      <c r="R161" s="461" t="s">
        <v>657</v>
      </c>
      <c r="S161" s="462"/>
      <c r="X161" s="3"/>
      <c r="Z161" s="4"/>
      <c r="AA161" s="4"/>
      <c r="AB161" s="4"/>
    </row>
    <row r="162" spans="1:28" ht="57.75" customHeight="1" thickBot="1">
      <c r="B162" s="9"/>
      <c r="C162" s="15"/>
      <c r="D162" s="13"/>
      <c r="E162" s="14"/>
      <c r="I162" s="22"/>
      <c r="J162" s="25"/>
      <c r="K162" s="467"/>
      <c r="L162" s="468"/>
      <c r="M162" s="297"/>
      <c r="N162" s="457"/>
      <c r="O162" s="458"/>
      <c r="P162" s="34"/>
      <c r="Q162" s="460"/>
      <c r="R162" s="463"/>
      <c r="S162" s="464"/>
      <c r="X162" s="3"/>
      <c r="Z162" s="4"/>
      <c r="AA162" s="4"/>
      <c r="AB162" s="4"/>
    </row>
    <row r="163" spans="1:28" s="45" customFormat="1" ht="10.5" customHeight="1">
      <c r="A163" s="358"/>
      <c r="B163" s="48"/>
      <c r="C163" s="39"/>
      <c r="D163" s="40"/>
      <c r="E163" s="41"/>
      <c r="F163" s="54">
        <f>L163</f>
        <v>0</v>
      </c>
      <c r="G163" s="54">
        <f>M163</f>
        <v>0</v>
      </c>
      <c r="H163" s="54" t="b">
        <f>N163</f>
        <v>1</v>
      </c>
      <c r="I163" s="45">
        <f>IF(H163,1,0)</f>
        <v>1</v>
      </c>
      <c r="J163" s="20"/>
      <c r="K163" s="43"/>
      <c r="L163" s="43"/>
      <c r="M163" s="43"/>
      <c r="N163" s="20" t="b">
        <f>Q163</f>
        <v>1</v>
      </c>
      <c r="O163" s="21"/>
      <c r="P163" s="21"/>
      <c r="Q163" s="21" t="b">
        <f>NOT(OR(Q161="",Q161="Введите здесь значение"))</f>
        <v>1</v>
      </c>
      <c r="R163" s="21"/>
      <c r="S163" s="21"/>
      <c r="T163" s="21"/>
      <c r="U163" s="21"/>
      <c r="V163" s="43"/>
      <c r="W163" s="43"/>
      <c r="X163" s="43"/>
      <c r="Y163" s="43"/>
      <c r="Z163" s="44"/>
      <c r="AA163" s="43"/>
    </row>
    <row r="164" spans="1:28" ht="18" customHeight="1">
      <c r="A164" s="117" t="s">
        <v>658</v>
      </c>
      <c r="B164" s="9"/>
      <c r="C164" s="15"/>
      <c r="D164" s="13"/>
      <c r="E164" s="52"/>
      <c r="F164" s="38"/>
      <c r="G164" s="36"/>
      <c r="H164" s="451" t="s">
        <v>659</v>
      </c>
      <c r="I164" s="486"/>
      <c r="J164" s="486"/>
      <c r="K164" s="486"/>
      <c r="L164" s="486"/>
      <c r="M164" s="486"/>
      <c r="N164" s="486"/>
      <c r="O164" s="486"/>
      <c r="P164" s="486"/>
      <c r="Q164" s="486"/>
      <c r="R164" s="452"/>
      <c r="S164" s="4"/>
      <c r="T164" s="4"/>
      <c r="U164" s="4"/>
      <c r="V164" s="4"/>
      <c r="W164" s="4"/>
      <c r="X164" s="4"/>
      <c r="Y164" s="4"/>
      <c r="Z164" s="4"/>
      <c r="AA164" s="4"/>
      <c r="AB164" s="4"/>
    </row>
    <row r="165" spans="1:28" ht="18" customHeight="1">
      <c r="B165" s="9"/>
      <c r="C165" s="15"/>
      <c r="D165" s="13"/>
      <c r="E165" s="16"/>
      <c r="F165" s="25"/>
      <c r="G165" s="37"/>
      <c r="H165" s="453"/>
      <c r="I165" s="487"/>
      <c r="J165" s="487"/>
      <c r="K165" s="487"/>
      <c r="L165" s="487"/>
      <c r="M165" s="487"/>
      <c r="N165" s="487"/>
      <c r="O165" s="487"/>
      <c r="P165" s="487"/>
      <c r="Q165" s="487"/>
      <c r="R165" s="454"/>
      <c r="S165" s="4"/>
      <c r="T165" s="4"/>
      <c r="U165" s="4"/>
      <c r="V165" s="4"/>
      <c r="W165" s="4"/>
      <c r="X165" s="4"/>
      <c r="Y165" s="4"/>
      <c r="Z165" s="4"/>
      <c r="AA165" s="4"/>
      <c r="AB165" s="4"/>
    </row>
    <row r="166" spans="1:28" s="45" customFormat="1" ht="11.25" customHeight="1" thickBot="1">
      <c r="A166" s="358"/>
      <c r="B166" s="48"/>
      <c r="C166" s="39"/>
      <c r="D166" s="40"/>
      <c r="E166" s="19"/>
      <c r="F166" s="42"/>
      <c r="G166" s="35"/>
      <c r="H166" s="55"/>
      <c r="I166" s="60"/>
      <c r="J166" s="43"/>
      <c r="K166" s="43"/>
      <c r="L166" s="43"/>
      <c r="M166" s="43"/>
      <c r="N166" s="44"/>
      <c r="O166" s="43"/>
    </row>
    <row r="167" spans="1:28" ht="33" customHeight="1">
      <c r="A167" s="117" t="s">
        <v>660</v>
      </c>
      <c r="B167" s="9"/>
      <c r="C167" s="15"/>
      <c r="D167" s="13"/>
      <c r="E167" s="14"/>
      <c r="H167" s="40"/>
      <c r="I167" s="50"/>
      <c r="J167" s="38"/>
      <c r="K167" s="451" t="s">
        <v>661</v>
      </c>
      <c r="L167" s="452"/>
      <c r="M167" s="298"/>
      <c r="N167" s="455">
        <f>IF(NOT(AND(Справочник!H$86,Q169)),"Этот показатель вычисляется по введенному значению в ячейке справа",IF(Q167&gt;Справочник!G$86,0,ROUND(Q167/Справочник!G$86+0.00045,3)))</f>
        <v>0</v>
      </c>
      <c r="O167" s="456"/>
      <c r="P167" s="33"/>
      <c r="Q167" s="459">
        <v>0</v>
      </c>
      <c r="R167" s="461" t="s">
        <v>662</v>
      </c>
      <c r="S167" s="462"/>
      <c r="X167" s="3"/>
      <c r="Z167" s="4"/>
      <c r="AA167" s="4"/>
      <c r="AB167" s="4"/>
    </row>
    <row r="168" spans="1:28" ht="33" customHeight="1" thickBot="1">
      <c r="B168" s="9"/>
      <c r="C168" s="15"/>
      <c r="D168" s="13"/>
      <c r="E168" s="14"/>
      <c r="H168" s="40"/>
      <c r="I168" s="16"/>
      <c r="J168" s="25"/>
      <c r="K168" s="453"/>
      <c r="L168" s="454"/>
      <c r="M168" s="297"/>
      <c r="N168" s="457"/>
      <c r="O168" s="458"/>
      <c r="P168" s="34"/>
      <c r="Q168" s="460"/>
      <c r="R168" s="463"/>
      <c r="S168" s="464"/>
      <c r="X168" s="3"/>
      <c r="Z168" s="4"/>
      <c r="AA168" s="4"/>
      <c r="AB168" s="4"/>
    </row>
    <row r="169" spans="1:28" s="45" customFormat="1" ht="11.25" customHeight="1" thickBot="1">
      <c r="A169" s="358"/>
      <c r="B169" s="48"/>
      <c r="C169" s="39"/>
      <c r="D169" s="40"/>
      <c r="E169" s="41"/>
      <c r="F169" s="42"/>
      <c r="G169" s="42"/>
      <c r="H169" s="49" t="b">
        <f>N169</f>
        <v>1</v>
      </c>
      <c r="I169" s="51">
        <f>IF(H169,1,0)</f>
        <v>1</v>
      </c>
      <c r="J169" s="20"/>
      <c r="K169" s="43"/>
      <c r="L169" s="43"/>
      <c r="M169" s="43"/>
      <c r="N169" s="20" t="b">
        <f>Q169</f>
        <v>1</v>
      </c>
      <c r="O169" s="21"/>
      <c r="P169" s="21"/>
      <c r="Q169" s="21" t="b">
        <f>NOT(OR(Q167="",Q167="Введите здесь значение"))</f>
        <v>1</v>
      </c>
      <c r="R169" s="21"/>
      <c r="S169" s="21"/>
      <c r="T169" s="21"/>
      <c r="U169" s="21"/>
      <c r="V169" s="43"/>
      <c r="W169" s="43"/>
      <c r="X169" s="43"/>
      <c r="Y169" s="43"/>
      <c r="Z169" s="43"/>
      <c r="AA169" s="44"/>
      <c r="AB169" s="43"/>
    </row>
    <row r="170" spans="1:28" ht="46.5" customHeight="1">
      <c r="A170" s="117" t="s">
        <v>663</v>
      </c>
      <c r="B170" s="9"/>
      <c r="C170" s="15"/>
      <c r="D170" s="13"/>
      <c r="E170" s="14"/>
      <c r="H170" s="40"/>
      <c r="I170" s="50"/>
      <c r="J170" s="38"/>
      <c r="K170" s="465" t="s">
        <v>664</v>
      </c>
      <c r="L170" s="466"/>
      <c r="M170" s="298"/>
      <c r="N170" s="455">
        <f>IF(NOT(AND(Справочник!H$86,Q172)),"Этот показатель вычисляется по введенному значению в ячейке справа",IF(Q170&gt;Справочник!G$86,0,ROUND(Q170/Справочник!G$86+0.00045,3)))</f>
        <v>1</v>
      </c>
      <c r="O170" s="456"/>
      <c r="P170" s="33"/>
      <c r="Q170" s="459">
        <v>292</v>
      </c>
      <c r="R170" s="461" t="s">
        <v>665</v>
      </c>
      <c r="S170" s="462"/>
      <c r="X170" s="3"/>
      <c r="Z170" s="4"/>
      <c r="AA170" s="4"/>
      <c r="AB170" s="4"/>
    </row>
    <row r="171" spans="1:28" ht="46.5" customHeight="1" thickBot="1">
      <c r="B171" s="9"/>
      <c r="C171" s="15"/>
      <c r="D171" s="13"/>
      <c r="E171" s="14"/>
      <c r="I171" s="22"/>
      <c r="J171" s="25"/>
      <c r="K171" s="467"/>
      <c r="L171" s="468"/>
      <c r="M171" s="297"/>
      <c r="N171" s="457"/>
      <c r="O171" s="458"/>
      <c r="P171" s="34"/>
      <c r="Q171" s="460"/>
      <c r="R171" s="463"/>
      <c r="S171" s="464"/>
      <c r="X171" s="3"/>
      <c r="Z171" s="4"/>
      <c r="AA171" s="4"/>
      <c r="AB171" s="4"/>
    </row>
    <row r="172" spans="1:28" s="45" customFormat="1" ht="10.5" customHeight="1">
      <c r="A172" s="358"/>
      <c r="B172" s="48"/>
      <c r="C172" s="39"/>
      <c r="D172" s="40"/>
      <c r="E172" s="41"/>
      <c r="F172" s="54">
        <f>L172</f>
        <v>0</v>
      </c>
      <c r="G172" s="54">
        <f>M172</f>
        <v>0</v>
      </c>
      <c r="H172" s="54" t="b">
        <f>N172</f>
        <v>1</v>
      </c>
      <c r="I172" s="45">
        <f>IF(H172,1,0)</f>
        <v>1</v>
      </c>
      <c r="J172" s="20"/>
      <c r="K172" s="43"/>
      <c r="L172" s="43"/>
      <c r="M172" s="43"/>
      <c r="N172" s="20" t="b">
        <f>Q172</f>
        <v>1</v>
      </c>
      <c r="O172" s="21"/>
      <c r="P172" s="21"/>
      <c r="Q172" s="21" t="b">
        <f>NOT(OR(Q170="",Q170="Введите здесь значение"))</f>
        <v>1</v>
      </c>
      <c r="R172" s="21"/>
      <c r="S172" s="21"/>
      <c r="T172" s="21"/>
      <c r="U172" s="21"/>
      <c r="V172" s="43"/>
      <c r="W172" s="43"/>
      <c r="X172" s="43"/>
      <c r="Y172" s="43"/>
      <c r="Z172" s="44"/>
      <c r="AA172" s="43"/>
    </row>
    <row r="173" spans="1:28" ht="18" customHeight="1">
      <c r="A173" s="117" t="s">
        <v>666</v>
      </c>
      <c r="B173" s="9"/>
      <c r="C173" s="23"/>
      <c r="D173" s="520" t="s">
        <v>35</v>
      </c>
      <c r="E173" s="521"/>
      <c r="F173" s="521"/>
      <c r="G173" s="521"/>
      <c r="H173" s="521"/>
      <c r="I173" s="521"/>
      <c r="J173" s="521"/>
      <c r="K173" s="521"/>
      <c r="L173" s="521"/>
      <c r="M173" s="521"/>
      <c r="N173" s="521"/>
      <c r="O173" s="521"/>
      <c r="P173" s="521"/>
      <c r="Q173" s="521"/>
      <c r="R173" s="522"/>
      <c r="S173" s="10"/>
      <c r="T173" s="10"/>
      <c r="U173" s="10"/>
    </row>
    <row r="174" spans="1:28" s="8" customFormat="1" ht="18" customHeight="1">
      <c r="A174" s="117"/>
      <c r="B174" s="9"/>
      <c r="C174" s="24"/>
      <c r="D174" s="523"/>
      <c r="E174" s="524"/>
      <c r="F174" s="524"/>
      <c r="G174" s="524"/>
      <c r="H174" s="524"/>
      <c r="I174" s="524"/>
      <c r="J174" s="524"/>
      <c r="K174" s="524"/>
      <c r="L174" s="524"/>
      <c r="M174" s="524"/>
      <c r="N174" s="524"/>
      <c r="O174" s="524"/>
      <c r="P174" s="524"/>
      <c r="Q174" s="524"/>
      <c r="R174" s="525"/>
      <c r="S174" s="10"/>
      <c r="T174" s="10"/>
      <c r="U174" s="10"/>
      <c r="V174" s="6"/>
      <c r="W174" s="6"/>
      <c r="X174" s="6"/>
      <c r="Y174" s="6"/>
      <c r="Z174" s="6"/>
      <c r="AA174" s="7"/>
      <c r="AB174" s="6"/>
    </row>
    <row r="175" spans="1:28" s="8" customFormat="1" ht="11.25" hidden="1" customHeight="1">
      <c r="A175" s="117"/>
      <c r="B175" s="9"/>
      <c r="C175" s="12"/>
      <c r="D175" s="13"/>
      <c r="E175" s="14"/>
      <c r="F175" s="1"/>
      <c r="G175" s="1"/>
      <c r="H175" s="35"/>
      <c r="I175" s="5"/>
      <c r="J175" s="5"/>
      <c r="K175" s="6"/>
      <c r="L175" s="6"/>
      <c r="M175" s="6"/>
      <c r="N175" s="5"/>
      <c r="O175" s="5"/>
      <c r="P175" s="5"/>
      <c r="Q175" s="5"/>
      <c r="R175" s="5"/>
      <c r="S175" s="5"/>
      <c r="T175" s="5"/>
      <c r="U175" s="5"/>
      <c r="V175" s="6"/>
      <c r="W175" s="6"/>
      <c r="X175" s="6"/>
      <c r="Y175" s="6"/>
      <c r="Z175" s="6"/>
      <c r="AA175" s="7"/>
      <c r="AB175" s="6"/>
    </row>
    <row r="176" spans="1:28" ht="14.25" customHeight="1">
      <c r="B176" s="9"/>
      <c r="C176" s="15"/>
      <c r="D176" s="40"/>
      <c r="E176" s="106"/>
      <c r="F176" s="508" t="s">
        <v>11</v>
      </c>
      <c r="G176" s="509"/>
      <c r="H176" s="509"/>
      <c r="I176" s="509"/>
      <c r="J176" s="509"/>
      <c r="K176" s="509"/>
      <c r="L176" s="509"/>
      <c r="M176" s="509"/>
      <c r="N176" s="509"/>
      <c r="O176" s="509"/>
      <c r="P176" s="509"/>
      <c r="Q176" s="509"/>
      <c r="R176" s="510"/>
      <c r="S176" s="29"/>
      <c r="T176" s="29"/>
      <c r="U176" s="29"/>
      <c r="Z176" s="3"/>
      <c r="AA176" s="2"/>
      <c r="AB176" s="4"/>
    </row>
    <row r="177" spans="1:28" ht="14.25" customHeight="1">
      <c r="B177" s="9"/>
      <c r="C177" s="15"/>
      <c r="D177" s="40"/>
      <c r="E177" s="106"/>
      <c r="F177" s="511"/>
      <c r="G177" s="512"/>
      <c r="H177" s="512"/>
      <c r="I177" s="512"/>
      <c r="J177" s="512"/>
      <c r="K177" s="512"/>
      <c r="L177" s="512"/>
      <c r="M177" s="512"/>
      <c r="N177" s="512"/>
      <c r="O177" s="512"/>
      <c r="P177" s="512"/>
      <c r="Q177" s="512"/>
      <c r="R177" s="513"/>
      <c r="S177" s="29"/>
      <c r="T177" s="29"/>
      <c r="U177" s="29"/>
      <c r="Z177" s="3"/>
      <c r="AA177" s="2"/>
      <c r="AB177" s="4"/>
    </row>
    <row r="178" spans="1:28" ht="11.25" customHeight="1" thickBot="1">
      <c r="B178" s="9"/>
      <c r="C178" s="15"/>
      <c r="D178" s="40"/>
      <c r="E178" s="41"/>
      <c r="F178" s="22"/>
      <c r="G178" s="22"/>
      <c r="H178" s="105"/>
      <c r="I178" s="28"/>
      <c r="J178" s="17"/>
      <c r="N178" s="29"/>
      <c r="O178" s="29"/>
      <c r="P178" s="29"/>
      <c r="Q178" s="29"/>
      <c r="R178" s="29"/>
      <c r="S178" s="29"/>
      <c r="T178" s="29"/>
      <c r="U178" s="29"/>
      <c r="Z178" s="3"/>
      <c r="AA178" s="2"/>
      <c r="AB178" s="4"/>
    </row>
    <row r="179" spans="1:28" ht="33" customHeight="1">
      <c r="A179" s="117" t="s">
        <v>667</v>
      </c>
      <c r="B179" s="9"/>
      <c r="C179" s="15"/>
      <c r="D179" s="13"/>
      <c r="E179" s="52"/>
      <c r="F179" s="101"/>
      <c r="G179" s="101"/>
      <c r="H179" s="101"/>
      <c r="I179" s="319"/>
      <c r="J179" s="38"/>
      <c r="K179" s="451" t="s">
        <v>668</v>
      </c>
      <c r="L179" s="479"/>
      <c r="M179" s="46"/>
      <c r="N179" s="482" t="s">
        <v>154</v>
      </c>
      <c r="O179" s="483"/>
      <c r="P179" s="26"/>
      <c r="Q179" s="476" t="s">
        <v>669</v>
      </c>
      <c r="R179" s="477"/>
      <c r="S179" s="478"/>
      <c r="T179" s="4"/>
      <c r="U179" s="4"/>
      <c r="V179" s="4"/>
      <c r="W179" s="4"/>
      <c r="X179" s="4"/>
      <c r="Y179" s="4"/>
      <c r="Z179" s="4"/>
      <c r="AA179" s="4"/>
      <c r="AB179" s="4"/>
    </row>
    <row r="180" spans="1:28" ht="33" customHeight="1" thickBot="1">
      <c r="B180" s="9"/>
      <c r="C180" s="15"/>
      <c r="D180" s="13"/>
      <c r="E180" s="16"/>
      <c r="F180" s="58"/>
      <c r="G180" s="58"/>
      <c r="H180" s="58"/>
      <c r="I180" s="22"/>
      <c r="J180" s="25"/>
      <c r="K180" s="480"/>
      <c r="L180" s="481"/>
      <c r="M180" s="47"/>
      <c r="N180" s="484"/>
      <c r="O180" s="485"/>
      <c r="P180" s="27"/>
      <c r="Q180" s="473" t="s">
        <v>670</v>
      </c>
      <c r="R180" s="474"/>
      <c r="S180" s="475"/>
      <c r="T180" s="4"/>
      <c r="U180" s="4"/>
      <c r="V180" s="4"/>
      <c r="W180" s="4"/>
      <c r="X180" s="4"/>
      <c r="Y180" s="4"/>
      <c r="Z180" s="4"/>
      <c r="AA180" s="4"/>
      <c r="AB180" s="4"/>
    </row>
    <row r="181" spans="1:28" s="45" customFormat="1" ht="11.25" customHeight="1" thickBot="1">
      <c r="A181" s="358"/>
      <c r="B181" s="48"/>
      <c r="C181" s="39"/>
      <c r="D181" s="40"/>
      <c r="E181" s="41"/>
      <c r="F181" s="42"/>
      <c r="G181" s="42"/>
      <c r="H181" s="20" t="b">
        <f>AND(N181,Q181)</f>
        <v>1</v>
      </c>
      <c r="I181" s="20">
        <f>IF(H181,1,0)</f>
        <v>1</v>
      </c>
      <c r="J181" s="20"/>
      <c r="K181" s="43"/>
      <c r="L181" s="43"/>
      <c r="M181" s="43"/>
      <c r="N181" s="21" t="b">
        <f t="shared" ref="N181" si="20">NOT(OR(N179="",N179="Укажите здесь ""Имеется"" или ""Отсутствует"""))</f>
        <v>1</v>
      </c>
      <c r="P181" s="21"/>
      <c r="Q181" s="21" t="b">
        <f t="shared" ref="Q181" si="21">OR(N179="Отсутствует",NOT(OR(Q179="",Q179="Укажите здесь ссылку на документ",Q180="",Q180="Укажите здесь название документа и соответствующий номер страницы")))</f>
        <v>1</v>
      </c>
      <c r="R181" s="21"/>
      <c r="S181" s="21"/>
      <c r="T181" s="43"/>
      <c r="V181" s="44"/>
      <c r="W181" s="43"/>
    </row>
    <row r="182" spans="1:28" ht="33" customHeight="1">
      <c r="A182" s="117" t="s">
        <v>671</v>
      </c>
      <c r="B182" s="9"/>
      <c r="C182" s="15"/>
      <c r="D182" s="13"/>
      <c r="E182" s="52"/>
      <c r="F182" s="101"/>
      <c r="G182" s="101"/>
      <c r="H182" s="101"/>
      <c r="I182" s="319"/>
      <c r="J182" s="38"/>
      <c r="K182" s="451" t="s">
        <v>672</v>
      </c>
      <c r="L182" s="479"/>
      <c r="M182" s="46"/>
      <c r="N182" s="482" t="s">
        <v>154</v>
      </c>
      <c r="O182" s="483"/>
      <c r="P182" s="26"/>
      <c r="Q182" s="476" t="s">
        <v>669</v>
      </c>
      <c r="R182" s="477"/>
      <c r="S182" s="478"/>
      <c r="T182" s="4"/>
      <c r="U182" s="4"/>
      <c r="V182" s="4"/>
      <c r="W182" s="4"/>
      <c r="X182" s="4"/>
      <c r="Y182" s="4"/>
      <c r="Z182" s="4"/>
      <c r="AA182" s="4"/>
      <c r="AB182" s="4"/>
    </row>
    <row r="183" spans="1:28" ht="33" customHeight="1" thickBot="1">
      <c r="B183" s="9"/>
      <c r="C183" s="15"/>
      <c r="D183" s="13"/>
      <c r="E183" s="16"/>
      <c r="F183" s="58"/>
      <c r="G183" s="58"/>
      <c r="H183" s="58"/>
      <c r="I183" s="22"/>
      <c r="J183" s="25"/>
      <c r="K183" s="480"/>
      <c r="L183" s="481"/>
      <c r="M183" s="47"/>
      <c r="N183" s="484"/>
      <c r="O183" s="485"/>
      <c r="P183" s="27"/>
      <c r="Q183" s="473" t="s">
        <v>673</v>
      </c>
      <c r="R183" s="474"/>
      <c r="S183" s="475"/>
      <c r="T183" s="4"/>
      <c r="U183" s="4"/>
      <c r="V183" s="4"/>
      <c r="W183" s="4"/>
      <c r="X183" s="4"/>
      <c r="Y183" s="4"/>
      <c r="Z183" s="4"/>
      <c r="AA183" s="4"/>
      <c r="AB183" s="4"/>
    </row>
    <row r="184" spans="1:28" s="45" customFormat="1" ht="11.25" customHeight="1" thickBot="1">
      <c r="A184" s="358"/>
      <c r="B184" s="48"/>
      <c r="C184" s="39"/>
      <c r="D184" s="40"/>
      <c r="E184" s="41"/>
      <c r="F184" s="42"/>
      <c r="G184" s="42"/>
      <c r="H184" s="20" t="b">
        <f>AND(N184,Q184)</f>
        <v>1</v>
      </c>
      <c r="I184" s="20">
        <f>IF(H184,1,0)</f>
        <v>1</v>
      </c>
      <c r="J184" s="20"/>
      <c r="K184" s="43"/>
      <c r="L184" s="43"/>
      <c r="M184" s="43"/>
      <c r="N184" s="21" t="b">
        <f t="shared" ref="N184" si="22">NOT(OR(N182="",N182="Укажите здесь ""Имеется"" или ""Отсутствует"""))</f>
        <v>1</v>
      </c>
      <c r="P184" s="21"/>
      <c r="Q184" s="21" t="b">
        <f t="shared" ref="Q184" si="23">OR(N182="Отсутствует",NOT(OR(Q182="",Q182="Укажите здесь ссылку на документ",Q183="",Q183="Укажите здесь название документа и соответствующий номер страницы")))</f>
        <v>1</v>
      </c>
      <c r="R184" s="21"/>
      <c r="S184" s="21"/>
      <c r="T184" s="43"/>
      <c r="V184" s="44"/>
      <c r="W184" s="43"/>
    </row>
    <row r="185" spans="1:28" ht="33" customHeight="1">
      <c r="A185" s="117" t="s">
        <v>674</v>
      </c>
      <c r="B185" s="9"/>
      <c r="C185" s="15"/>
      <c r="D185" s="13"/>
      <c r="E185" s="52"/>
      <c r="F185" s="101"/>
      <c r="G185" s="101"/>
      <c r="H185" s="101"/>
      <c r="I185" s="319"/>
      <c r="J185" s="38"/>
      <c r="K185" s="451" t="s">
        <v>675</v>
      </c>
      <c r="L185" s="479"/>
      <c r="M185" s="46"/>
      <c r="N185" s="482" t="s">
        <v>154</v>
      </c>
      <c r="O185" s="483"/>
      <c r="P185" s="26"/>
      <c r="Q185" s="476" t="s">
        <v>669</v>
      </c>
      <c r="R185" s="477"/>
      <c r="S185" s="478"/>
      <c r="T185" s="4"/>
      <c r="U185" s="4"/>
      <c r="V185" s="4"/>
      <c r="W185" s="4"/>
      <c r="X185" s="4"/>
      <c r="Y185" s="4"/>
      <c r="Z185" s="4"/>
      <c r="AA185" s="4"/>
      <c r="AB185" s="4"/>
    </row>
    <row r="186" spans="1:28" ht="33" customHeight="1" thickBot="1">
      <c r="B186" s="9"/>
      <c r="C186" s="15"/>
      <c r="D186" s="13"/>
      <c r="E186" s="16"/>
      <c r="F186" s="58"/>
      <c r="G186" s="58"/>
      <c r="H186" s="58"/>
      <c r="I186" s="22"/>
      <c r="J186" s="25"/>
      <c r="K186" s="480"/>
      <c r="L186" s="481"/>
      <c r="M186" s="47"/>
      <c r="N186" s="484"/>
      <c r="O186" s="485"/>
      <c r="P186" s="27"/>
      <c r="Q186" s="473" t="s">
        <v>673</v>
      </c>
      <c r="R186" s="474"/>
      <c r="S186" s="475"/>
      <c r="T186" s="4"/>
      <c r="U186" s="4"/>
      <c r="V186" s="4"/>
      <c r="W186" s="4"/>
      <c r="X186" s="4"/>
      <c r="Y186" s="4"/>
      <c r="Z186" s="4"/>
      <c r="AA186" s="4"/>
      <c r="AB186" s="4"/>
    </row>
    <row r="187" spans="1:28" s="45" customFormat="1" ht="11.25" customHeight="1" thickBot="1">
      <c r="A187" s="358"/>
      <c r="B187" s="48"/>
      <c r="C187" s="39"/>
      <c r="D187" s="40"/>
      <c r="E187" s="41"/>
      <c r="F187" s="42"/>
      <c r="G187" s="42"/>
      <c r="H187" s="20" t="b">
        <f>AND(N187,Q187)</f>
        <v>1</v>
      </c>
      <c r="I187" s="20">
        <f>IF(H187,1,0)</f>
        <v>1</v>
      </c>
      <c r="J187" s="20"/>
      <c r="K187" s="43"/>
      <c r="L187" s="43"/>
      <c r="M187" s="43"/>
      <c r="N187" s="21" t="b">
        <f t="shared" ref="N187" si="24">NOT(OR(N185="",N185="Укажите здесь ""Имеется"" или ""Отсутствует"""))</f>
        <v>1</v>
      </c>
      <c r="P187" s="21"/>
      <c r="Q187" s="21" t="b">
        <f t="shared" ref="Q187" si="25">OR(N185="Отсутствует",NOT(OR(Q185="",Q185="Укажите здесь ссылку на документ",Q186="",Q186="Укажите здесь название документа и соответствующий номер страницы")))</f>
        <v>1</v>
      </c>
      <c r="R187" s="21"/>
      <c r="S187" s="21"/>
      <c r="T187" s="43"/>
      <c r="V187" s="44"/>
      <c r="W187" s="43"/>
    </row>
    <row r="188" spans="1:28" ht="33" customHeight="1">
      <c r="A188" s="117" t="s">
        <v>676</v>
      </c>
      <c r="B188" s="9"/>
      <c r="C188" s="15"/>
      <c r="D188" s="13"/>
      <c r="E188" s="52"/>
      <c r="F188" s="101"/>
      <c r="G188" s="101"/>
      <c r="H188" s="101"/>
      <c r="I188" s="319"/>
      <c r="J188" s="38"/>
      <c r="K188" s="451" t="s">
        <v>677</v>
      </c>
      <c r="L188" s="479"/>
      <c r="M188" s="46"/>
      <c r="N188" s="482" t="s">
        <v>168</v>
      </c>
      <c r="O188" s="483"/>
      <c r="P188" s="26"/>
      <c r="Q188" s="476" t="s">
        <v>169</v>
      </c>
      <c r="R188" s="477"/>
      <c r="S188" s="478"/>
      <c r="T188" s="4"/>
      <c r="U188" s="4"/>
      <c r="V188" s="4"/>
      <c r="W188" s="4"/>
      <c r="X188" s="4"/>
      <c r="Y188" s="4"/>
      <c r="Z188" s="4"/>
      <c r="AA188" s="4"/>
      <c r="AB188" s="4"/>
    </row>
    <row r="189" spans="1:28" ht="33" customHeight="1" thickBot="1">
      <c r="B189" s="9"/>
      <c r="C189" s="15"/>
      <c r="D189" s="13"/>
      <c r="E189" s="16"/>
      <c r="F189" s="58"/>
      <c r="G189" s="58"/>
      <c r="H189" s="58"/>
      <c r="I189" s="22"/>
      <c r="J189" s="25"/>
      <c r="K189" s="480"/>
      <c r="L189" s="481"/>
      <c r="M189" s="47"/>
      <c r="N189" s="484"/>
      <c r="O189" s="485"/>
      <c r="P189" s="27"/>
      <c r="Q189" s="473" t="s">
        <v>170</v>
      </c>
      <c r="R189" s="474"/>
      <c r="S189" s="475"/>
      <c r="T189" s="4"/>
      <c r="U189" s="4"/>
      <c r="V189" s="4"/>
      <c r="W189" s="4"/>
      <c r="X189" s="4"/>
      <c r="Y189" s="4"/>
      <c r="Z189" s="4"/>
      <c r="AA189" s="4"/>
      <c r="AB189" s="4"/>
    </row>
    <row r="190" spans="1:28" s="45" customFormat="1" ht="11.25" customHeight="1">
      <c r="A190" s="358"/>
      <c r="B190" s="48"/>
      <c r="C190" s="39"/>
      <c r="D190" s="40"/>
      <c r="E190" s="41"/>
      <c r="F190" s="42"/>
      <c r="G190" s="42"/>
      <c r="H190" s="78" t="b">
        <f>AND(N190,Q190)</f>
        <v>1</v>
      </c>
      <c r="I190" s="78">
        <f>IF(H190,1,0)</f>
        <v>1</v>
      </c>
      <c r="J190" s="20"/>
      <c r="K190" s="43"/>
      <c r="L190" s="43"/>
      <c r="M190" s="43"/>
      <c r="N190" s="21" t="b">
        <f t="shared" ref="N190" si="26">NOT(OR(N188="",N188="Укажите здесь ""Имеется"" или ""Отсутствует"""))</f>
        <v>1</v>
      </c>
      <c r="P190" s="21"/>
      <c r="Q190" s="21" t="b">
        <f t="shared" ref="Q190" si="27">OR(N188="Отсутствует",NOT(OR(Q188="",Q188="Укажите здесь ссылку на документ",Q189="",Q189="Укажите здесь название документа и соответствующий номер страницы")))</f>
        <v>1</v>
      </c>
      <c r="R190" s="21"/>
      <c r="S190" s="21"/>
      <c r="T190" s="43"/>
      <c r="V190" s="44"/>
      <c r="W190" s="43"/>
    </row>
    <row r="191" spans="1:28" ht="17.25" customHeight="1">
      <c r="A191" s="117" t="s">
        <v>678</v>
      </c>
      <c r="B191" s="9"/>
      <c r="C191" s="15"/>
      <c r="D191" s="40"/>
      <c r="E191" s="52"/>
      <c r="F191" s="38"/>
      <c r="G191" s="36"/>
      <c r="H191" s="451" t="s">
        <v>39</v>
      </c>
      <c r="I191" s="486"/>
      <c r="J191" s="486"/>
      <c r="K191" s="486"/>
      <c r="L191" s="486"/>
      <c r="M191" s="486"/>
      <c r="N191" s="486"/>
      <c r="O191" s="486"/>
      <c r="P191" s="486"/>
      <c r="Q191" s="486"/>
      <c r="R191" s="452"/>
      <c r="S191" s="4"/>
      <c r="T191" s="4"/>
      <c r="U191" s="4"/>
      <c r="V191" s="4"/>
      <c r="W191" s="4"/>
      <c r="X191" s="4"/>
      <c r="Y191" s="4"/>
      <c r="Z191" s="4"/>
      <c r="AA191" s="4"/>
      <c r="AB191" s="4"/>
    </row>
    <row r="192" spans="1:28" ht="17.25" customHeight="1">
      <c r="B192" s="9"/>
      <c r="C192" s="15"/>
      <c r="D192" s="40"/>
      <c r="E192" s="16"/>
      <c r="F192" s="25"/>
      <c r="G192" s="37"/>
      <c r="H192" s="453"/>
      <c r="I192" s="487"/>
      <c r="J192" s="487"/>
      <c r="K192" s="487"/>
      <c r="L192" s="487"/>
      <c r="M192" s="487"/>
      <c r="N192" s="487"/>
      <c r="O192" s="487"/>
      <c r="P192" s="487"/>
      <c r="Q192" s="487"/>
      <c r="R192" s="454"/>
      <c r="S192" s="4"/>
      <c r="T192" s="4"/>
      <c r="U192" s="4"/>
      <c r="V192" s="4"/>
      <c r="W192" s="4"/>
      <c r="X192" s="4"/>
      <c r="Y192" s="4"/>
      <c r="Z192" s="4"/>
      <c r="AA192" s="4"/>
      <c r="AB192" s="4"/>
    </row>
    <row r="193" spans="1:28" s="45" customFormat="1" ht="11.25" customHeight="1" thickBot="1">
      <c r="A193" s="358"/>
      <c r="B193" s="48"/>
      <c r="C193" s="39"/>
      <c r="D193" s="40"/>
      <c r="E193" s="41"/>
      <c r="F193" s="42"/>
      <c r="G193" s="35"/>
      <c r="H193" s="55"/>
      <c r="I193" s="60"/>
      <c r="J193" s="43"/>
      <c r="K193" s="43"/>
      <c r="L193" s="43"/>
      <c r="M193" s="43"/>
      <c r="N193" s="44"/>
      <c r="O193" s="43"/>
    </row>
    <row r="194" spans="1:28" ht="33" customHeight="1">
      <c r="A194" s="117" t="s">
        <v>679</v>
      </c>
      <c r="B194" s="9"/>
      <c r="C194" s="15"/>
      <c r="D194" s="13"/>
      <c r="E194" s="14"/>
      <c r="H194" s="40"/>
      <c r="I194" s="50"/>
      <c r="J194" s="38"/>
      <c r="K194" s="451" t="s">
        <v>680</v>
      </c>
      <c r="L194" s="452"/>
      <c r="M194" s="298"/>
      <c r="N194" s="455">
        <f>IF(NOT(AND(Справочник!H$12,Q196)),"Этот показатель вычисляется по введенному значению в ячейке справа",IF(Q194&gt;Справочник!G$12,0,ROUND(Q194/Справочник!G$12+0.00045,3)))</f>
        <v>0.54600000000000004</v>
      </c>
      <c r="O194" s="456"/>
      <c r="P194" s="33"/>
      <c r="Q194" s="459">
        <v>12</v>
      </c>
      <c r="R194" s="461" t="s">
        <v>681</v>
      </c>
      <c r="S194" s="462"/>
      <c r="X194" s="3"/>
      <c r="Z194" s="4"/>
      <c r="AA194" s="4"/>
      <c r="AB194" s="4"/>
    </row>
    <row r="195" spans="1:28" ht="33" customHeight="1" thickBot="1">
      <c r="B195" s="9"/>
      <c r="C195" s="15"/>
      <c r="D195" s="13"/>
      <c r="E195" s="14"/>
      <c r="H195" s="40"/>
      <c r="I195" s="16"/>
      <c r="J195" s="25"/>
      <c r="K195" s="453"/>
      <c r="L195" s="454"/>
      <c r="M195" s="297"/>
      <c r="N195" s="457"/>
      <c r="O195" s="458"/>
      <c r="P195" s="34"/>
      <c r="Q195" s="460"/>
      <c r="R195" s="463"/>
      <c r="S195" s="464"/>
      <c r="X195" s="3"/>
      <c r="Z195" s="4"/>
      <c r="AA195" s="4"/>
      <c r="AB195" s="4"/>
    </row>
    <row r="196" spans="1:28" s="45" customFormat="1" ht="11.25" customHeight="1" thickBot="1">
      <c r="A196" s="358"/>
      <c r="B196" s="48"/>
      <c r="C196" s="39"/>
      <c r="D196" s="40"/>
      <c r="E196" s="41"/>
      <c r="F196" s="42"/>
      <c r="G196" s="42"/>
      <c r="H196" s="49" t="b">
        <f>N196</f>
        <v>1</v>
      </c>
      <c r="I196" s="51">
        <f>IF(H196,1,0)</f>
        <v>1</v>
      </c>
      <c r="J196" s="20"/>
      <c r="K196" s="43"/>
      <c r="L196" s="43"/>
      <c r="M196" s="43"/>
      <c r="N196" s="20" t="b">
        <f>Q196</f>
        <v>1</v>
      </c>
      <c r="O196" s="21"/>
      <c r="P196" s="21"/>
      <c r="Q196" s="21" t="b">
        <f>NOT(OR(Q194="",Q194="Введите здесь значение"))</f>
        <v>1</v>
      </c>
      <c r="R196" s="21"/>
      <c r="S196" s="21"/>
      <c r="T196" s="21"/>
      <c r="U196" s="21"/>
      <c r="V196" s="43"/>
      <c r="W196" s="43"/>
      <c r="X196" s="43"/>
      <c r="Y196" s="43"/>
      <c r="Z196" s="43"/>
      <c r="AA196" s="44"/>
      <c r="AB196" s="43"/>
    </row>
    <row r="197" spans="1:28" ht="33" customHeight="1">
      <c r="A197" s="117" t="s">
        <v>682</v>
      </c>
      <c r="B197" s="9"/>
      <c r="C197" s="15"/>
      <c r="D197" s="13"/>
      <c r="E197" s="14"/>
      <c r="F197" s="42"/>
      <c r="G197" s="42"/>
      <c r="H197" s="40"/>
      <c r="I197" s="50"/>
      <c r="J197" s="38"/>
      <c r="K197" s="451" t="s">
        <v>683</v>
      </c>
      <c r="L197" s="479"/>
      <c r="M197" s="46"/>
      <c r="N197" s="482" t="s">
        <v>154</v>
      </c>
      <c r="O197" s="483"/>
      <c r="P197" s="26"/>
      <c r="Q197" s="476" t="s">
        <v>684</v>
      </c>
      <c r="R197" s="477"/>
      <c r="S197" s="478"/>
      <c r="T197" s="4"/>
      <c r="U197" s="4"/>
      <c r="V197" s="4"/>
      <c r="W197" s="4"/>
      <c r="X197" s="4"/>
      <c r="Y197" s="4"/>
      <c r="Z197" s="4"/>
      <c r="AA197" s="4"/>
      <c r="AB197" s="4"/>
    </row>
    <row r="198" spans="1:28" ht="33" customHeight="1" thickBot="1">
      <c r="B198" s="9"/>
      <c r="C198" s="15"/>
      <c r="D198" s="13"/>
      <c r="E198" s="14"/>
      <c r="F198" s="42"/>
      <c r="G198" s="42"/>
      <c r="H198" s="40"/>
      <c r="I198" s="16"/>
      <c r="J198" s="25"/>
      <c r="K198" s="480"/>
      <c r="L198" s="481"/>
      <c r="M198" s="47"/>
      <c r="N198" s="484"/>
      <c r="O198" s="485"/>
      <c r="P198" s="27"/>
      <c r="Q198" s="473" t="s">
        <v>685</v>
      </c>
      <c r="R198" s="474"/>
      <c r="S198" s="475"/>
      <c r="T198" s="4"/>
      <c r="U198" s="4"/>
      <c r="V198" s="4"/>
      <c r="W198" s="4"/>
      <c r="X198" s="4"/>
      <c r="Y198" s="4"/>
      <c r="Z198" s="4"/>
      <c r="AA198" s="4"/>
      <c r="AB198" s="4"/>
    </row>
    <row r="199" spans="1:28" s="45" customFormat="1" ht="11.25" customHeight="1" thickBot="1">
      <c r="A199" s="358"/>
      <c r="B199" s="48"/>
      <c r="C199" s="39"/>
      <c r="D199" s="40"/>
      <c r="E199" s="41"/>
      <c r="F199" s="42"/>
      <c r="G199" s="42"/>
      <c r="H199" s="55" t="b">
        <f>AND(N199,Q199)</f>
        <v>1</v>
      </c>
      <c r="I199" s="60">
        <f>IF(H199,1,0)</f>
        <v>1</v>
      </c>
      <c r="J199" s="20"/>
      <c r="K199" s="43"/>
      <c r="L199" s="43"/>
      <c r="M199" s="43"/>
      <c r="N199" s="21" t="b">
        <f t="shared" ref="N199" si="28">NOT(OR(N197="",N197="Укажите здесь ""Имеется"" или ""Отсутствует"""))</f>
        <v>1</v>
      </c>
      <c r="P199" s="21"/>
      <c r="Q199" s="21" t="b">
        <f t="shared" ref="Q199" si="29">OR(N197="Отсутствует",NOT(OR(Q197="",Q197="Укажите здесь ссылку на документ",Q198="",Q198="Укажите здесь название документа и соответствующий номер страницы")))</f>
        <v>1</v>
      </c>
      <c r="R199" s="21"/>
      <c r="S199" s="21"/>
      <c r="T199" s="43"/>
      <c r="V199" s="44"/>
      <c r="W199" s="43"/>
    </row>
    <row r="200" spans="1:28" ht="33" customHeight="1">
      <c r="A200" s="117" t="s">
        <v>686</v>
      </c>
      <c r="B200" s="9"/>
      <c r="C200" s="15"/>
      <c r="D200" s="13"/>
      <c r="E200" s="14"/>
      <c r="H200" s="40"/>
      <c r="I200" s="50"/>
      <c r="J200" s="38"/>
      <c r="K200" s="451" t="s">
        <v>687</v>
      </c>
      <c r="L200" s="452"/>
      <c r="M200" s="298"/>
      <c r="N200" s="455">
        <f>IF(NOT(AND(Справочник!H$12,Q202)),"Этот показатель вычисляется по введенному значению в ячейке справа",IF(Q200&gt;Справочник!G$12,0,ROUND(Q200/Справочник!G$12+0.00045,3)))</f>
        <v>0.5</v>
      </c>
      <c r="O200" s="456"/>
      <c r="P200" s="33"/>
      <c r="Q200" s="459">
        <v>11</v>
      </c>
      <c r="R200" s="461" t="s">
        <v>688</v>
      </c>
      <c r="S200" s="462"/>
      <c r="X200" s="3"/>
      <c r="Z200" s="4"/>
      <c r="AA200" s="4"/>
      <c r="AB200" s="4"/>
    </row>
    <row r="201" spans="1:28" ht="33" customHeight="1" thickBot="1">
      <c r="B201" s="9"/>
      <c r="C201" s="15"/>
      <c r="D201" s="13"/>
      <c r="E201" s="14"/>
      <c r="H201" s="40"/>
      <c r="I201" s="16"/>
      <c r="J201" s="25"/>
      <c r="K201" s="453"/>
      <c r="L201" s="454"/>
      <c r="M201" s="297"/>
      <c r="N201" s="457"/>
      <c r="O201" s="458"/>
      <c r="P201" s="34"/>
      <c r="Q201" s="460"/>
      <c r="R201" s="463"/>
      <c r="S201" s="464"/>
      <c r="X201" s="3"/>
      <c r="Z201" s="4"/>
      <c r="AA201" s="4"/>
      <c r="AB201" s="4"/>
    </row>
    <row r="202" spans="1:28" s="45" customFormat="1" ht="11.25" customHeight="1" thickBot="1">
      <c r="A202" s="358"/>
      <c r="B202" s="48"/>
      <c r="C202" s="39"/>
      <c r="D202" s="40"/>
      <c r="E202" s="41"/>
      <c r="F202" s="42"/>
      <c r="G202" s="42"/>
      <c r="H202" s="49" t="b">
        <f>N202</f>
        <v>1</v>
      </c>
      <c r="I202" s="51">
        <f>IF(H202,1,0)</f>
        <v>1</v>
      </c>
      <c r="J202" s="20"/>
      <c r="K202" s="43"/>
      <c r="L202" s="43"/>
      <c r="M202" s="43"/>
      <c r="N202" s="20" t="b">
        <f>Q202</f>
        <v>1</v>
      </c>
      <c r="O202" s="21"/>
      <c r="P202" s="21"/>
      <c r="Q202" s="21" t="b">
        <f>NOT(OR(Q200="",Q200="Введите здесь значение"))</f>
        <v>1</v>
      </c>
      <c r="R202" s="21"/>
      <c r="S202" s="21"/>
      <c r="T202" s="21"/>
      <c r="U202" s="21"/>
      <c r="V202" s="43"/>
      <c r="W202" s="43"/>
      <c r="X202" s="43"/>
      <c r="Y202" s="43"/>
      <c r="Z202" s="43"/>
      <c r="AA202" s="44"/>
      <c r="AB202" s="43"/>
    </row>
    <row r="203" spans="1:28" ht="33" customHeight="1">
      <c r="A203" s="117" t="s">
        <v>689</v>
      </c>
      <c r="B203" s="9"/>
      <c r="C203" s="15"/>
      <c r="D203" s="13"/>
      <c r="E203" s="14"/>
      <c r="H203" s="40"/>
      <c r="I203" s="50"/>
      <c r="J203" s="38"/>
      <c r="K203" s="451" t="s">
        <v>690</v>
      </c>
      <c r="L203" s="452"/>
      <c r="M203" s="298"/>
      <c r="N203" s="455">
        <f>IF(NOT(AND(Справочник!H$19,Q205)),"Этот показатель вычисляется по введенному значению в ячейке справа",IF(Q203&gt;Справочник!G$19,0,ROUND(Q203/Справочник!G$19+0.00045,3)))</f>
        <v>0.74</v>
      </c>
      <c r="O203" s="456"/>
      <c r="P203" s="33"/>
      <c r="Q203" s="459">
        <v>1725</v>
      </c>
      <c r="R203" s="461" t="s">
        <v>691</v>
      </c>
      <c r="S203" s="462"/>
      <c r="X203" s="3"/>
      <c r="Z203" s="4"/>
      <c r="AA203" s="4"/>
      <c r="AB203" s="4"/>
    </row>
    <row r="204" spans="1:28" ht="33" customHeight="1" thickBot="1">
      <c r="B204" s="9"/>
      <c r="C204" s="15"/>
      <c r="D204" s="13"/>
      <c r="E204" s="14"/>
      <c r="I204" s="22"/>
      <c r="J204" s="25"/>
      <c r="K204" s="453"/>
      <c r="L204" s="454"/>
      <c r="M204" s="297"/>
      <c r="N204" s="457"/>
      <c r="O204" s="458"/>
      <c r="P204" s="34"/>
      <c r="Q204" s="460"/>
      <c r="R204" s="463"/>
      <c r="S204" s="464"/>
      <c r="X204" s="3"/>
      <c r="Z204" s="4"/>
      <c r="AA204" s="4"/>
      <c r="AB204" s="4"/>
    </row>
    <row r="205" spans="1:28" s="45" customFormat="1" ht="11.25" customHeight="1">
      <c r="A205" s="358"/>
      <c r="B205" s="48"/>
      <c r="C205" s="39"/>
      <c r="D205" s="40"/>
      <c r="E205" s="41"/>
      <c r="F205" s="42"/>
      <c r="G205" s="42"/>
      <c r="H205" s="308" t="b">
        <f>N205</f>
        <v>1</v>
      </c>
      <c r="I205" s="309">
        <f>IF(H205,1,0)</f>
        <v>1</v>
      </c>
      <c r="J205" s="20"/>
      <c r="K205" s="43"/>
      <c r="L205" s="43"/>
      <c r="M205" s="43"/>
      <c r="N205" s="20" t="b">
        <f>Q205</f>
        <v>1</v>
      </c>
      <c r="O205" s="21"/>
      <c r="P205" s="21"/>
      <c r="Q205" s="21" t="b">
        <f>NOT(OR(Q203="",Q203="Введите здесь значение"))</f>
        <v>1</v>
      </c>
      <c r="R205" s="21"/>
      <c r="S205" s="21"/>
      <c r="T205" s="21"/>
      <c r="U205" s="21"/>
      <c r="V205" s="43"/>
      <c r="W205" s="43"/>
      <c r="X205" s="43"/>
      <c r="Y205" s="43"/>
      <c r="Z205" s="43"/>
      <c r="AA205" s="44"/>
      <c r="AB205" s="43"/>
    </row>
    <row r="206" spans="1:28" ht="27" customHeight="1">
      <c r="A206" s="117" t="s">
        <v>692</v>
      </c>
      <c r="B206" s="9"/>
      <c r="C206" s="15"/>
      <c r="D206" s="40"/>
      <c r="E206" s="52"/>
      <c r="F206" s="38"/>
      <c r="G206" s="36"/>
      <c r="H206" s="451" t="s">
        <v>41</v>
      </c>
      <c r="I206" s="486"/>
      <c r="J206" s="486"/>
      <c r="K206" s="486"/>
      <c r="L206" s="486"/>
      <c r="M206" s="486"/>
      <c r="N206" s="486"/>
      <c r="O206" s="486"/>
      <c r="P206" s="486"/>
      <c r="Q206" s="486"/>
      <c r="R206" s="452"/>
      <c r="S206" s="4"/>
      <c r="T206" s="4"/>
      <c r="U206" s="4"/>
      <c r="V206" s="4"/>
      <c r="W206" s="4"/>
      <c r="X206" s="4"/>
      <c r="Y206" s="4"/>
      <c r="Z206" s="4"/>
      <c r="AA206" s="4"/>
      <c r="AB206" s="4"/>
    </row>
    <row r="207" spans="1:28" ht="27" customHeight="1">
      <c r="B207" s="9"/>
      <c r="C207" s="15"/>
      <c r="D207" s="40"/>
      <c r="E207" s="16"/>
      <c r="F207" s="25"/>
      <c r="G207" s="37"/>
      <c r="H207" s="453"/>
      <c r="I207" s="487"/>
      <c r="J207" s="487"/>
      <c r="K207" s="487"/>
      <c r="L207" s="487"/>
      <c r="M207" s="487"/>
      <c r="N207" s="487"/>
      <c r="O207" s="487"/>
      <c r="P207" s="487"/>
      <c r="Q207" s="487"/>
      <c r="R207" s="454"/>
      <c r="S207" s="4"/>
      <c r="T207" s="4"/>
      <c r="U207" s="4"/>
      <c r="V207" s="4"/>
      <c r="W207" s="4"/>
      <c r="X207" s="4"/>
      <c r="Y207" s="4"/>
      <c r="Z207" s="4"/>
      <c r="AA207" s="4"/>
      <c r="AB207" s="4"/>
    </row>
    <row r="208" spans="1:28" s="45" customFormat="1" ht="11.25" customHeight="1" thickBot="1">
      <c r="A208" s="358"/>
      <c r="B208" s="48"/>
      <c r="C208" s="39"/>
      <c r="D208" s="40"/>
      <c r="E208" s="41"/>
      <c r="F208" s="42"/>
      <c r="G208" s="35"/>
      <c r="H208" s="55"/>
      <c r="I208" s="60"/>
      <c r="J208" s="43"/>
      <c r="K208" s="43"/>
      <c r="L208" s="43"/>
      <c r="M208" s="43"/>
      <c r="N208" s="44"/>
      <c r="O208" s="43"/>
    </row>
    <row r="209" spans="1:28" ht="33" customHeight="1">
      <c r="A209" s="117" t="s">
        <v>693</v>
      </c>
      <c r="B209" s="9"/>
      <c r="C209" s="15"/>
      <c r="D209" s="13"/>
      <c r="E209" s="14"/>
      <c r="H209" s="40"/>
      <c r="I209" s="50"/>
      <c r="J209" s="38"/>
      <c r="K209" s="451" t="s">
        <v>694</v>
      </c>
      <c r="L209" s="452"/>
      <c r="M209" s="298"/>
      <c r="N209" s="455">
        <f>IF(NOT(AND(Справочник!H$12,Q211)),"Этот показатель вычисляется по введенному значению в ячейке справа",IF(Q209&gt;Справочник!G$12,0,ROUND(Q209/Справочник!G$12+0.00045,3)))</f>
        <v>0.36399999999999999</v>
      </c>
      <c r="O209" s="456"/>
      <c r="P209" s="33"/>
      <c r="Q209" s="459">
        <v>8</v>
      </c>
      <c r="R209" s="461" t="s">
        <v>695</v>
      </c>
      <c r="S209" s="462"/>
      <c r="X209" s="3"/>
      <c r="Z209" s="4"/>
      <c r="AA209" s="4"/>
      <c r="AB209" s="4"/>
    </row>
    <row r="210" spans="1:28" ht="33" customHeight="1" thickBot="1">
      <c r="B210" s="9"/>
      <c r="C210" s="15"/>
      <c r="D210" s="13"/>
      <c r="E210" s="14"/>
      <c r="H210" s="40"/>
      <c r="I210" s="16"/>
      <c r="J210" s="25"/>
      <c r="K210" s="453"/>
      <c r="L210" s="454"/>
      <c r="M210" s="297"/>
      <c r="N210" s="457"/>
      <c r="O210" s="458"/>
      <c r="P210" s="34"/>
      <c r="Q210" s="460"/>
      <c r="R210" s="463"/>
      <c r="S210" s="464"/>
      <c r="X210" s="3"/>
      <c r="Z210" s="4"/>
      <c r="AA210" s="4"/>
      <c r="AB210" s="4"/>
    </row>
    <row r="211" spans="1:28" s="45" customFormat="1" ht="11.25" customHeight="1" thickBot="1">
      <c r="A211" s="358"/>
      <c r="B211" s="48"/>
      <c r="C211" s="39"/>
      <c r="D211" s="40"/>
      <c r="E211" s="41"/>
      <c r="F211" s="42"/>
      <c r="G211" s="42"/>
      <c r="H211" s="49" t="b">
        <f>N211</f>
        <v>1</v>
      </c>
      <c r="I211" s="51">
        <f>IF(H211,1,0)</f>
        <v>1</v>
      </c>
      <c r="J211" s="20"/>
      <c r="K211" s="43"/>
      <c r="L211" s="43"/>
      <c r="M211" s="43"/>
      <c r="N211" s="20" t="b">
        <f>Q211</f>
        <v>1</v>
      </c>
      <c r="O211" s="21"/>
      <c r="P211" s="21"/>
      <c r="Q211" s="21" t="b">
        <f>NOT(OR(Q209="",Q209="Введите здесь значение"))</f>
        <v>1</v>
      </c>
      <c r="R211" s="21"/>
      <c r="S211" s="21"/>
      <c r="T211" s="21"/>
      <c r="U211" s="21"/>
      <c r="V211" s="43"/>
      <c r="W211" s="43"/>
      <c r="X211" s="43"/>
      <c r="Y211" s="43"/>
      <c r="Z211" s="43"/>
      <c r="AA211" s="44"/>
      <c r="AB211" s="43"/>
    </row>
    <row r="212" spans="1:28" ht="33" customHeight="1">
      <c r="A212" s="117" t="s">
        <v>696</v>
      </c>
      <c r="B212" s="9"/>
      <c r="C212" s="15"/>
      <c r="D212" s="13"/>
      <c r="E212" s="14"/>
      <c r="H212" s="40"/>
      <c r="I212" s="50"/>
      <c r="J212" s="38"/>
      <c r="K212" s="451" t="s">
        <v>697</v>
      </c>
      <c r="L212" s="452"/>
      <c r="M212" s="298"/>
      <c r="N212" s="455">
        <f>IF(NOT(AND(Справочник!H$19,Q214)),"Этот показатель вычисляется по введенному значению в ячейке справа",IF(Q212&gt;Справочник!G$19,0,ROUND(Q212/Справочник!G$19+0.00045,3)))</f>
        <v>5.8999999999999997E-2</v>
      </c>
      <c r="O212" s="456"/>
      <c r="P212" s="33"/>
      <c r="Q212" s="459">
        <v>136</v>
      </c>
      <c r="R212" s="461" t="s">
        <v>698</v>
      </c>
      <c r="S212" s="462"/>
      <c r="X212" s="3"/>
      <c r="Z212" s="4"/>
      <c r="AA212" s="4"/>
      <c r="AB212" s="4"/>
    </row>
    <row r="213" spans="1:28" ht="33" customHeight="1" thickBot="1">
      <c r="B213" s="9"/>
      <c r="C213" s="15"/>
      <c r="D213" s="13"/>
      <c r="E213" s="14"/>
      <c r="H213" s="40"/>
      <c r="I213" s="75"/>
      <c r="J213" s="25"/>
      <c r="K213" s="453"/>
      <c r="L213" s="454"/>
      <c r="M213" s="297"/>
      <c r="N213" s="457"/>
      <c r="O213" s="458"/>
      <c r="P213" s="34"/>
      <c r="Q213" s="460"/>
      <c r="R213" s="463"/>
      <c r="S213" s="464"/>
      <c r="X213" s="3"/>
      <c r="Z213" s="4"/>
      <c r="AA213" s="4"/>
      <c r="AB213" s="4"/>
    </row>
    <row r="214" spans="1:28" s="45" customFormat="1" ht="11.25" customHeight="1" thickBot="1">
      <c r="A214" s="358"/>
      <c r="B214" s="48"/>
      <c r="C214" s="39"/>
      <c r="D214" s="40"/>
      <c r="E214" s="41"/>
      <c r="F214" s="42"/>
      <c r="G214" s="42"/>
      <c r="H214" s="49" t="b">
        <f>N214</f>
        <v>1</v>
      </c>
      <c r="I214" s="51">
        <f>IF(H214,1,0)</f>
        <v>1</v>
      </c>
      <c r="J214" s="20"/>
      <c r="K214" s="43"/>
      <c r="L214" s="43"/>
      <c r="M214" s="43"/>
      <c r="N214" s="20" t="b">
        <f>Q214</f>
        <v>1</v>
      </c>
      <c r="O214" s="21"/>
      <c r="P214" s="21"/>
      <c r="Q214" s="21" t="b">
        <f>NOT(OR(Q212="",Q212="Введите здесь значение"))</f>
        <v>1</v>
      </c>
      <c r="R214" s="21"/>
      <c r="S214" s="21"/>
      <c r="T214" s="21"/>
      <c r="U214" s="21"/>
      <c r="V214" s="43"/>
      <c r="W214" s="43"/>
      <c r="X214" s="43"/>
      <c r="Y214" s="43"/>
      <c r="Z214" s="43"/>
      <c r="AA214" s="44"/>
      <c r="AB214" s="43"/>
    </row>
    <row r="215" spans="1:28" ht="33" customHeight="1">
      <c r="A215" s="117" t="s">
        <v>699</v>
      </c>
      <c r="B215" s="9"/>
      <c r="C215" s="15"/>
      <c r="D215" s="13"/>
      <c r="E215" s="14"/>
      <c r="H215" s="40"/>
      <c r="I215" s="50"/>
      <c r="J215" s="38"/>
      <c r="K215" s="451" t="s">
        <v>700</v>
      </c>
      <c r="L215" s="452"/>
      <c r="M215" s="298"/>
      <c r="N215" s="455">
        <f>IF(NOT(AND(Справочник!H$19,Q217)),"Этот показатель вычисляется по введенному значению в ячейке справа",IF(Q215&gt;Справочник!G$19,0,ROUND(Q215/Справочник!G$19+0.00045,3)))</f>
        <v>0.28299999999999997</v>
      </c>
      <c r="O215" s="456"/>
      <c r="P215" s="33"/>
      <c r="Q215" s="459">
        <v>659</v>
      </c>
      <c r="R215" s="461" t="s">
        <v>701</v>
      </c>
      <c r="S215" s="462"/>
      <c r="X215" s="3"/>
      <c r="Z215" s="4"/>
      <c r="AA215" s="4"/>
      <c r="AB215" s="4"/>
    </row>
    <row r="216" spans="1:28" ht="33" customHeight="1" thickBot="1">
      <c r="B216" s="9"/>
      <c r="C216" s="15"/>
      <c r="D216" s="13"/>
      <c r="E216" s="14"/>
      <c r="H216" s="40"/>
      <c r="I216" s="75"/>
      <c r="J216" s="25"/>
      <c r="K216" s="453"/>
      <c r="L216" s="454"/>
      <c r="M216" s="297"/>
      <c r="N216" s="457"/>
      <c r="O216" s="458"/>
      <c r="P216" s="34"/>
      <c r="Q216" s="460"/>
      <c r="R216" s="463"/>
      <c r="S216" s="464"/>
      <c r="X216" s="3"/>
      <c r="Z216" s="4"/>
      <c r="AA216" s="4"/>
      <c r="AB216" s="4"/>
    </row>
    <row r="217" spans="1:28" s="45" customFormat="1" ht="11.25" customHeight="1" thickBot="1">
      <c r="A217" s="358"/>
      <c r="B217" s="48"/>
      <c r="C217" s="39"/>
      <c r="D217" s="40"/>
      <c r="E217" s="41"/>
      <c r="F217" s="42"/>
      <c r="G217" s="42"/>
      <c r="H217" s="49" t="b">
        <f>N217</f>
        <v>1</v>
      </c>
      <c r="I217" s="51">
        <f>IF(H217,1,0)</f>
        <v>1</v>
      </c>
      <c r="J217" s="20"/>
      <c r="K217" s="43"/>
      <c r="L217" s="43"/>
      <c r="M217" s="43"/>
      <c r="N217" s="20" t="b">
        <f>Q217</f>
        <v>1</v>
      </c>
      <c r="O217" s="21"/>
      <c r="P217" s="21"/>
      <c r="Q217" s="21" t="b">
        <f>NOT(OR(Q215="",Q215="Введите здесь значение"))</f>
        <v>1</v>
      </c>
      <c r="R217" s="21"/>
      <c r="S217" s="21"/>
      <c r="T217" s="21"/>
      <c r="U217" s="21"/>
      <c r="V217" s="43"/>
      <c r="W217" s="43"/>
      <c r="X217" s="43"/>
      <c r="Y217" s="43"/>
      <c r="Z217" s="43"/>
      <c r="AA217" s="44"/>
      <c r="AB217" s="43"/>
    </row>
    <row r="218" spans="1:28" ht="33" customHeight="1">
      <c r="A218" s="117" t="s">
        <v>702</v>
      </c>
      <c r="B218" s="9"/>
      <c r="C218" s="15"/>
      <c r="D218" s="13"/>
      <c r="E218" s="14"/>
      <c r="H218" s="40"/>
      <c r="I218" s="50"/>
      <c r="J218" s="38"/>
      <c r="K218" s="451" t="s">
        <v>703</v>
      </c>
      <c r="L218" s="452"/>
      <c r="M218" s="298"/>
      <c r="N218" s="455">
        <f>IF(NOT(AND(Справочник!H$12,Q220)),"Этот показатель вычисляется по введенному значению в ячейке справа",IF(Q218&gt;Справочник!G$12,0,ROUND(Q218/Справочник!G$12+0.00045,3)))</f>
        <v>0.31900000000000001</v>
      </c>
      <c r="O218" s="456"/>
      <c r="P218" s="33"/>
      <c r="Q218" s="459">
        <v>7</v>
      </c>
      <c r="R218" s="461" t="s">
        <v>704</v>
      </c>
      <c r="S218" s="462"/>
      <c r="X218" s="3"/>
      <c r="Z218" s="4"/>
      <c r="AA218" s="4"/>
      <c r="AB218" s="4"/>
    </row>
    <row r="219" spans="1:28" ht="33" customHeight="1" thickBot="1">
      <c r="B219" s="9"/>
      <c r="C219" s="15"/>
      <c r="D219" s="13"/>
      <c r="E219" s="14"/>
      <c r="H219" s="40"/>
      <c r="I219" s="16"/>
      <c r="J219" s="25"/>
      <c r="K219" s="453"/>
      <c r="L219" s="454"/>
      <c r="M219" s="297"/>
      <c r="N219" s="457"/>
      <c r="O219" s="458"/>
      <c r="P219" s="34"/>
      <c r="Q219" s="460"/>
      <c r="R219" s="463"/>
      <c r="S219" s="464"/>
      <c r="X219" s="3"/>
      <c r="Z219" s="4"/>
      <c r="AA219" s="4"/>
      <c r="AB219" s="4"/>
    </row>
    <row r="220" spans="1:28" s="45" customFormat="1" ht="11.25" customHeight="1" thickBot="1">
      <c r="A220" s="358"/>
      <c r="B220" s="48"/>
      <c r="C220" s="39"/>
      <c r="D220" s="40"/>
      <c r="E220" s="41"/>
      <c r="F220" s="42"/>
      <c r="G220" s="42"/>
      <c r="H220" s="49" t="b">
        <f>N220</f>
        <v>1</v>
      </c>
      <c r="I220" s="51">
        <f>IF(H220,1,0)</f>
        <v>1</v>
      </c>
      <c r="J220" s="20"/>
      <c r="K220" s="43"/>
      <c r="L220" s="43"/>
      <c r="M220" s="43"/>
      <c r="N220" s="20" t="b">
        <f>Q220</f>
        <v>1</v>
      </c>
      <c r="O220" s="21"/>
      <c r="P220" s="21"/>
      <c r="Q220" s="21" t="b">
        <f>NOT(OR(Q218="",Q218="Введите здесь значение"))</f>
        <v>1</v>
      </c>
      <c r="R220" s="21"/>
      <c r="S220" s="21"/>
      <c r="T220" s="21"/>
      <c r="U220" s="21"/>
      <c r="V220" s="43"/>
      <c r="W220" s="43"/>
      <c r="X220" s="43"/>
      <c r="Y220" s="43"/>
      <c r="Z220" s="43"/>
      <c r="AA220" s="44"/>
      <c r="AB220" s="43"/>
    </row>
    <row r="221" spans="1:28" ht="33" customHeight="1">
      <c r="A221" s="117" t="s">
        <v>705</v>
      </c>
      <c r="B221" s="9"/>
      <c r="C221" s="15"/>
      <c r="D221" s="13"/>
      <c r="E221" s="14"/>
      <c r="F221" s="42"/>
      <c r="G221" s="42"/>
      <c r="H221" s="40"/>
      <c r="I221" s="50"/>
      <c r="J221" s="38"/>
      <c r="K221" s="451" t="s">
        <v>706</v>
      </c>
      <c r="L221" s="479"/>
      <c r="M221" s="46"/>
      <c r="N221" s="482" t="s">
        <v>154</v>
      </c>
      <c r="O221" s="483"/>
      <c r="P221" s="26"/>
      <c r="Q221" s="476" t="s">
        <v>669</v>
      </c>
      <c r="R221" s="477"/>
      <c r="S221" s="478"/>
      <c r="T221" s="4"/>
      <c r="U221" s="4"/>
      <c r="V221" s="4"/>
      <c r="W221" s="4"/>
      <c r="X221" s="4"/>
      <c r="Y221" s="4"/>
      <c r="Z221" s="4"/>
      <c r="AA221" s="4"/>
      <c r="AB221" s="4"/>
    </row>
    <row r="222" spans="1:28" ht="33" customHeight="1" thickBot="1">
      <c r="B222" s="9"/>
      <c r="C222" s="15"/>
      <c r="D222" s="13"/>
      <c r="E222" s="14"/>
      <c r="F222" s="42"/>
      <c r="G222" s="42"/>
      <c r="H222" s="40"/>
      <c r="I222" s="16"/>
      <c r="J222" s="25"/>
      <c r="K222" s="480"/>
      <c r="L222" s="481"/>
      <c r="M222" s="47"/>
      <c r="N222" s="484"/>
      <c r="O222" s="485"/>
      <c r="P222" s="27"/>
      <c r="Q222" s="473" t="s">
        <v>707</v>
      </c>
      <c r="R222" s="474"/>
      <c r="S222" s="475"/>
      <c r="T222" s="4"/>
      <c r="U222" s="4"/>
      <c r="V222" s="4"/>
      <c r="W222" s="4"/>
      <c r="X222" s="4"/>
      <c r="Y222" s="4"/>
      <c r="Z222" s="4"/>
      <c r="AA222" s="4"/>
      <c r="AB222" s="4"/>
    </row>
    <row r="223" spans="1:28" s="45" customFormat="1" ht="11.25" customHeight="1" thickBot="1">
      <c r="A223" s="358"/>
      <c r="B223" s="48"/>
      <c r="C223" s="39"/>
      <c r="D223" s="40"/>
      <c r="E223" s="41"/>
      <c r="F223" s="42"/>
      <c r="G223" s="42"/>
      <c r="H223" s="55" t="b">
        <f>AND(N223,Q223)</f>
        <v>1</v>
      </c>
      <c r="I223" s="60">
        <f>IF(H223,1,0)</f>
        <v>1</v>
      </c>
      <c r="J223" s="20"/>
      <c r="K223" s="43"/>
      <c r="L223" s="43"/>
      <c r="M223" s="43"/>
      <c r="N223" s="21" t="b">
        <f t="shared" ref="N223" si="30">NOT(OR(N221="",N221="Укажите здесь ""Имеется"" или ""Отсутствует"""))</f>
        <v>1</v>
      </c>
      <c r="P223" s="21"/>
      <c r="Q223" s="21" t="b">
        <f t="shared" ref="Q223" si="31">OR(N221="Отсутствует",NOT(OR(Q221="",Q221="Укажите здесь ссылку на документ",Q222="",Q222="Укажите здесь название документа и соответствующий номер страницы")))</f>
        <v>1</v>
      </c>
      <c r="R223" s="21"/>
      <c r="S223" s="21"/>
      <c r="T223" s="43"/>
      <c r="V223" s="44"/>
      <c r="W223" s="43"/>
    </row>
    <row r="224" spans="1:28" ht="33" customHeight="1">
      <c r="A224" s="117" t="s">
        <v>708</v>
      </c>
      <c r="B224" s="9"/>
      <c r="C224" s="15"/>
      <c r="D224" s="13"/>
      <c r="E224" s="14"/>
      <c r="H224" s="40"/>
      <c r="I224" s="50"/>
      <c r="J224" s="38"/>
      <c r="K224" s="451" t="s">
        <v>709</v>
      </c>
      <c r="L224" s="452"/>
      <c r="M224" s="298"/>
      <c r="N224" s="455">
        <f>IF(NOT(AND(Справочник!H$12,Q226)),"Этот показатель вычисляется по введенному значению в ячейке справа",IF(Q224&gt;Справочник!G$12,0,ROUND(Q224/Справочник!G$12+0.00045,3)))</f>
        <v>1</v>
      </c>
      <c r="O224" s="456"/>
      <c r="P224" s="33"/>
      <c r="Q224" s="459">
        <v>22</v>
      </c>
      <c r="R224" s="461" t="s">
        <v>710</v>
      </c>
      <c r="S224" s="462"/>
      <c r="X224" s="3"/>
      <c r="Z224" s="4"/>
      <c r="AA224" s="4"/>
      <c r="AB224" s="4"/>
    </row>
    <row r="225" spans="1:28" ht="33" customHeight="1" thickBot="1">
      <c r="B225" s="9"/>
      <c r="C225" s="15"/>
      <c r="D225" s="13"/>
      <c r="E225" s="14"/>
      <c r="H225" s="40"/>
      <c r="I225" s="16"/>
      <c r="J225" s="25"/>
      <c r="K225" s="453"/>
      <c r="L225" s="454"/>
      <c r="M225" s="297"/>
      <c r="N225" s="457"/>
      <c r="O225" s="458"/>
      <c r="P225" s="34"/>
      <c r="Q225" s="460"/>
      <c r="R225" s="463"/>
      <c r="S225" s="464"/>
      <c r="X225" s="3"/>
      <c r="Z225" s="4"/>
      <c r="AA225" s="4"/>
      <c r="AB225" s="4"/>
    </row>
    <row r="226" spans="1:28" s="45" customFormat="1" ht="11.25" customHeight="1" thickBot="1">
      <c r="A226" s="358"/>
      <c r="B226" s="48"/>
      <c r="C226" s="39"/>
      <c r="D226" s="40"/>
      <c r="E226" s="41"/>
      <c r="F226" s="42"/>
      <c r="G226" s="42"/>
      <c r="H226" s="49" t="b">
        <f>N226</f>
        <v>1</v>
      </c>
      <c r="I226" s="51">
        <f>IF(H226,1,0)</f>
        <v>1</v>
      </c>
      <c r="J226" s="20"/>
      <c r="K226" s="43"/>
      <c r="L226" s="43"/>
      <c r="M226" s="43"/>
      <c r="N226" s="20" t="b">
        <f>Q226</f>
        <v>1</v>
      </c>
      <c r="O226" s="21"/>
      <c r="P226" s="21"/>
      <c r="Q226" s="21" t="b">
        <f>NOT(OR(Q224="",Q224="Введите здесь значение"))</f>
        <v>1</v>
      </c>
      <c r="R226" s="21"/>
      <c r="S226" s="21"/>
      <c r="T226" s="21"/>
      <c r="U226" s="21"/>
      <c r="V226" s="43"/>
      <c r="W226" s="43"/>
      <c r="X226" s="43"/>
      <c r="Y226" s="43"/>
      <c r="Z226" s="43"/>
      <c r="AA226" s="44"/>
      <c r="AB226" s="43"/>
    </row>
    <row r="227" spans="1:28" ht="40.5" customHeight="1">
      <c r="A227" s="117" t="s">
        <v>711</v>
      </c>
      <c r="B227" s="9"/>
      <c r="C227" s="15"/>
      <c r="D227" s="13"/>
      <c r="E227" s="14"/>
      <c r="F227" s="42"/>
      <c r="G227" s="42"/>
      <c r="H227" s="40"/>
      <c r="I227" s="50"/>
      <c r="J227" s="38"/>
      <c r="K227" s="451" t="s">
        <v>712</v>
      </c>
      <c r="L227" s="479"/>
      <c r="M227" s="46"/>
      <c r="N227" s="482" t="s">
        <v>154</v>
      </c>
      <c r="O227" s="483"/>
      <c r="P227" s="26"/>
      <c r="Q227" s="476" t="s">
        <v>713</v>
      </c>
      <c r="R227" s="477"/>
      <c r="S227" s="478"/>
      <c r="T227" s="4"/>
      <c r="U227" s="4"/>
      <c r="V227" s="4"/>
      <c r="W227" s="4"/>
      <c r="X227" s="4"/>
      <c r="Y227" s="4"/>
      <c r="Z227" s="4"/>
      <c r="AA227" s="4"/>
      <c r="AB227" s="4"/>
    </row>
    <row r="228" spans="1:28" ht="40.5" customHeight="1" thickBot="1">
      <c r="B228" s="9"/>
      <c r="C228" s="15"/>
      <c r="D228" s="13"/>
      <c r="E228" s="14"/>
      <c r="F228" s="42"/>
      <c r="G228" s="42"/>
      <c r="I228" s="22"/>
      <c r="J228" s="25"/>
      <c r="K228" s="480"/>
      <c r="L228" s="481"/>
      <c r="M228" s="47"/>
      <c r="N228" s="484"/>
      <c r="O228" s="485"/>
      <c r="P228" s="27"/>
      <c r="Q228" s="473" t="s">
        <v>714</v>
      </c>
      <c r="R228" s="474"/>
      <c r="S228" s="475"/>
      <c r="T228" s="4"/>
      <c r="U228" s="4"/>
      <c r="V228" s="4"/>
      <c r="W228" s="4"/>
      <c r="X228" s="4"/>
      <c r="Y228" s="4"/>
      <c r="Z228" s="4"/>
      <c r="AA228" s="4"/>
      <c r="AB228" s="4"/>
    </row>
    <row r="229" spans="1:28" s="45" customFormat="1" ht="11.25" customHeight="1">
      <c r="A229" s="358"/>
      <c r="B229" s="48"/>
      <c r="C229" s="39"/>
      <c r="D229" s="40"/>
      <c r="E229" s="41"/>
      <c r="F229" s="42"/>
      <c r="G229" s="42"/>
      <c r="H229" s="78" t="b">
        <f>AND(N229,Q229)</f>
        <v>1</v>
      </c>
      <c r="I229" s="78">
        <f>IF(H229,1,0)</f>
        <v>1</v>
      </c>
      <c r="J229" s="20"/>
      <c r="K229" s="43"/>
      <c r="L229" s="43"/>
      <c r="M229" s="43"/>
      <c r="N229" s="21" t="b">
        <f t="shared" ref="N229" si="32">NOT(OR(N227="",N227="Укажите здесь ""Имеется"" или ""Отсутствует"""))</f>
        <v>1</v>
      </c>
      <c r="P229" s="21"/>
      <c r="Q229" s="21" t="b">
        <f t="shared" ref="Q229" si="33">OR(N227="Отсутствует",NOT(OR(Q227="",Q227="Укажите здесь ссылку на документ",Q228="",Q228="Укажите здесь название документа и соответствующий номер страницы")))</f>
        <v>1</v>
      </c>
      <c r="R229" s="21"/>
      <c r="S229" s="21"/>
      <c r="T229" s="43"/>
      <c r="V229" s="44"/>
      <c r="W229" s="43"/>
    </row>
    <row r="230" spans="1:28" ht="18" customHeight="1">
      <c r="A230" s="117" t="s">
        <v>715</v>
      </c>
      <c r="B230" s="9"/>
      <c r="C230" s="15"/>
      <c r="D230" s="40"/>
      <c r="E230" s="52"/>
      <c r="F230" s="38"/>
      <c r="G230" s="36"/>
      <c r="H230" s="451" t="s">
        <v>43</v>
      </c>
      <c r="I230" s="486"/>
      <c r="J230" s="486"/>
      <c r="K230" s="486"/>
      <c r="L230" s="486"/>
      <c r="M230" s="486"/>
      <c r="N230" s="486"/>
      <c r="O230" s="486"/>
      <c r="P230" s="486"/>
      <c r="Q230" s="486"/>
      <c r="R230" s="452"/>
      <c r="S230" s="4"/>
      <c r="T230" s="4"/>
      <c r="U230" s="4"/>
      <c r="V230" s="4"/>
      <c r="W230" s="4"/>
      <c r="X230" s="4"/>
      <c r="Y230" s="4"/>
      <c r="Z230" s="4"/>
      <c r="AA230" s="4"/>
      <c r="AB230" s="4"/>
    </row>
    <row r="231" spans="1:28" ht="18" customHeight="1">
      <c r="B231" s="9"/>
      <c r="C231" s="15"/>
      <c r="D231" s="40"/>
      <c r="E231" s="16"/>
      <c r="F231" s="25"/>
      <c r="G231" s="37"/>
      <c r="H231" s="453"/>
      <c r="I231" s="487"/>
      <c r="J231" s="487"/>
      <c r="K231" s="487"/>
      <c r="L231" s="487"/>
      <c r="M231" s="487"/>
      <c r="N231" s="487"/>
      <c r="O231" s="487"/>
      <c r="P231" s="487"/>
      <c r="Q231" s="487"/>
      <c r="R231" s="454"/>
      <c r="S231" s="4"/>
      <c r="T231" s="4"/>
      <c r="U231" s="4"/>
      <c r="V231" s="4"/>
      <c r="W231" s="4"/>
      <c r="X231" s="4"/>
      <c r="Y231" s="4"/>
      <c r="Z231" s="4"/>
      <c r="AA231" s="4"/>
      <c r="AB231" s="4"/>
    </row>
    <row r="232" spans="1:28" s="45" customFormat="1" ht="11.25" customHeight="1" thickBot="1">
      <c r="A232" s="358"/>
      <c r="B232" s="48"/>
      <c r="C232" s="39"/>
      <c r="D232" s="40"/>
      <c r="E232" s="41"/>
      <c r="F232" s="42"/>
      <c r="G232" s="35"/>
      <c r="H232" s="55"/>
      <c r="I232" s="60"/>
      <c r="J232" s="43"/>
      <c r="K232" s="43"/>
      <c r="L232" s="43"/>
      <c r="M232" s="43"/>
      <c r="N232" s="44"/>
      <c r="O232" s="43"/>
    </row>
    <row r="233" spans="1:28" ht="27" customHeight="1">
      <c r="A233" s="117" t="s">
        <v>716</v>
      </c>
      <c r="B233" s="9"/>
      <c r="C233" s="15"/>
      <c r="D233" s="13"/>
      <c r="E233" s="14"/>
      <c r="H233" s="40"/>
      <c r="I233" s="50"/>
      <c r="J233" s="38"/>
      <c r="K233" s="443" t="s">
        <v>717</v>
      </c>
      <c r="L233" s="444"/>
      <c r="M233" s="444"/>
      <c r="N233" s="444"/>
      <c r="O233" s="445"/>
      <c r="P233" s="298"/>
      <c r="Q233" s="449">
        <v>1546</v>
      </c>
      <c r="R233" s="29"/>
      <c r="X233" s="3"/>
      <c r="Z233" s="4"/>
      <c r="AA233" s="4"/>
      <c r="AB233" s="4"/>
    </row>
    <row r="234" spans="1:28" ht="27" customHeight="1" thickBot="1">
      <c r="B234" s="9"/>
      <c r="C234" s="15"/>
      <c r="D234" s="13"/>
      <c r="E234" s="14"/>
      <c r="H234" s="40"/>
      <c r="I234" s="16"/>
      <c r="J234" s="25"/>
      <c r="K234" s="446"/>
      <c r="L234" s="447"/>
      <c r="M234" s="447"/>
      <c r="N234" s="447"/>
      <c r="O234" s="448"/>
      <c r="P234" s="297"/>
      <c r="Q234" s="450"/>
      <c r="R234" s="29"/>
      <c r="X234" s="3"/>
      <c r="Z234" s="4"/>
      <c r="AA234" s="4"/>
      <c r="AB234" s="4"/>
    </row>
    <row r="235" spans="1:28" s="45" customFormat="1" ht="12" customHeight="1" thickBot="1">
      <c r="A235" s="358"/>
      <c r="B235" s="48"/>
      <c r="C235" s="39"/>
      <c r="D235" s="40"/>
      <c r="E235" s="41"/>
      <c r="F235" s="42"/>
      <c r="G235" s="42"/>
      <c r="H235" s="49" t="b">
        <f>Q235</f>
        <v>1</v>
      </c>
      <c r="I235" s="51">
        <f>IF(H235,1,0)</f>
        <v>1</v>
      </c>
      <c r="J235" s="20"/>
      <c r="K235" s="20"/>
      <c r="L235" s="21"/>
      <c r="P235" s="21"/>
      <c r="Q235" s="21" t="b">
        <f>NOT(OR(Q233="",Q233="Введите здесь значение"))</f>
        <v>1</v>
      </c>
      <c r="R235" s="43"/>
      <c r="S235" s="43"/>
      <c r="T235" s="43"/>
      <c r="U235" s="43"/>
      <c r="V235" s="44"/>
      <c r="W235" s="43"/>
    </row>
    <row r="236" spans="1:28" ht="33" customHeight="1">
      <c r="A236" s="117" t="s">
        <v>718</v>
      </c>
      <c r="B236" s="9"/>
      <c r="C236" s="15"/>
      <c r="D236" s="13"/>
      <c r="E236" s="14"/>
      <c r="H236" s="40"/>
      <c r="I236" s="50"/>
      <c r="J236" s="38"/>
      <c r="K236" s="451" t="s">
        <v>719</v>
      </c>
      <c r="L236" s="452"/>
      <c r="M236" s="298"/>
      <c r="N236" s="455">
        <f>IF(NOT(AND(Справочник!H$12,Q238)),"Этот показатель вычисляется по введенному значению в ячейке справа",IF(Q236&gt;Справочник!G$12,0,ROUND(Q236/Справочник!G$12+0.00045,3)))</f>
        <v>0.31900000000000001</v>
      </c>
      <c r="O236" s="456"/>
      <c r="P236" s="33"/>
      <c r="Q236" s="459">
        <v>7</v>
      </c>
      <c r="R236" s="461" t="s">
        <v>720</v>
      </c>
      <c r="S236" s="462"/>
      <c r="X236" s="3"/>
      <c r="Z236" s="4"/>
      <c r="AA236" s="4"/>
      <c r="AB236" s="4"/>
    </row>
    <row r="237" spans="1:28" ht="33" customHeight="1" thickBot="1">
      <c r="B237" s="9"/>
      <c r="C237" s="15"/>
      <c r="D237" s="13"/>
      <c r="E237" s="14"/>
      <c r="H237" s="40"/>
      <c r="I237" s="75"/>
      <c r="J237" s="25"/>
      <c r="K237" s="453"/>
      <c r="L237" s="454"/>
      <c r="M237" s="297"/>
      <c r="N237" s="457"/>
      <c r="O237" s="458"/>
      <c r="P237" s="34"/>
      <c r="Q237" s="460"/>
      <c r="R237" s="463"/>
      <c r="S237" s="464"/>
      <c r="X237" s="3"/>
      <c r="Z237" s="4"/>
      <c r="AA237" s="4"/>
      <c r="AB237" s="4"/>
    </row>
    <row r="238" spans="1:28" s="45" customFormat="1" ht="11.25" customHeight="1" thickBot="1">
      <c r="A238" s="358"/>
      <c r="B238" s="48"/>
      <c r="C238" s="39"/>
      <c r="D238" s="40"/>
      <c r="E238" s="41"/>
      <c r="F238" s="42"/>
      <c r="G238" s="42"/>
      <c r="H238" s="49" t="b">
        <f>N238</f>
        <v>1</v>
      </c>
      <c r="I238" s="51">
        <f>IF(H238,1,0)</f>
        <v>1</v>
      </c>
      <c r="J238" s="20"/>
      <c r="K238" s="43"/>
      <c r="L238" s="43"/>
      <c r="M238" s="43"/>
      <c r="N238" s="20" t="b">
        <f>Q238</f>
        <v>1</v>
      </c>
      <c r="O238" s="21"/>
      <c r="P238" s="21"/>
      <c r="Q238" s="21" t="b">
        <f>NOT(OR(Q236="",Q236="Введите здесь значение"))</f>
        <v>1</v>
      </c>
      <c r="R238" s="21"/>
      <c r="S238" s="21"/>
      <c r="T238" s="21"/>
      <c r="U238" s="21"/>
      <c r="V238" s="43"/>
      <c r="W238" s="43"/>
      <c r="X238" s="43"/>
      <c r="Y238" s="43"/>
      <c r="Z238" s="43"/>
      <c r="AA238" s="44"/>
      <c r="AB238" s="43"/>
    </row>
    <row r="239" spans="1:28" ht="32.25" customHeight="1">
      <c r="A239" s="117" t="s">
        <v>721</v>
      </c>
      <c r="B239" s="9"/>
      <c r="C239" s="15"/>
      <c r="D239" s="13"/>
      <c r="E239" s="14"/>
      <c r="F239" s="42"/>
      <c r="G239" s="42"/>
      <c r="H239" s="40"/>
      <c r="I239" s="50"/>
      <c r="J239" s="38"/>
      <c r="K239" s="451" t="s">
        <v>722</v>
      </c>
      <c r="L239" s="479"/>
      <c r="M239" s="46"/>
      <c r="N239" s="482" t="s">
        <v>154</v>
      </c>
      <c r="O239" s="483"/>
      <c r="P239" s="26"/>
      <c r="Q239" s="476" t="s">
        <v>723</v>
      </c>
      <c r="R239" s="477"/>
      <c r="S239" s="478"/>
      <c r="T239" s="4"/>
      <c r="U239" s="4"/>
      <c r="V239" s="4"/>
      <c r="W239" s="4"/>
      <c r="X239" s="4"/>
      <c r="Y239" s="4"/>
      <c r="Z239" s="4"/>
      <c r="AA239" s="4"/>
      <c r="AB239" s="4"/>
    </row>
    <row r="240" spans="1:28" ht="32.25" customHeight="1" thickBot="1">
      <c r="B240" s="9"/>
      <c r="C240" s="15"/>
      <c r="D240" s="13"/>
      <c r="E240" s="14"/>
      <c r="F240" s="42"/>
      <c r="G240" s="42"/>
      <c r="I240" s="22"/>
      <c r="J240" s="25"/>
      <c r="K240" s="480"/>
      <c r="L240" s="481"/>
      <c r="M240" s="47"/>
      <c r="N240" s="484"/>
      <c r="O240" s="485"/>
      <c r="P240" s="27"/>
      <c r="Q240" s="473" t="s">
        <v>724</v>
      </c>
      <c r="R240" s="474"/>
      <c r="S240" s="475"/>
      <c r="T240" s="4"/>
      <c r="U240" s="4"/>
      <c r="V240" s="4"/>
      <c r="W240" s="4"/>
      <c r="X240" s="4"/>
      <c r="Y240" s="4"/>
      <c r="Z240" s="4"/>
      <c r="AA240" s="4"/>
      <c r="AB240" s="4"/>
    </row>
    <row r="241" spans="1:28" s="45" customFormat="1" ht="11.25" customHeight="1">
      <c r="A241" s="358"/>
      <c r="B241" s="48"/>
      <c r="C241" s="39"/>
      <c r="D241" s="40"/>
      <c r="E241" s="41"/>
      <c r="F241" s="42"/>
      <c r="G241" s="42"/>
      <c r="H241" s="78" t="b">
        <f>AND(N241,Q241)</f>
        <v>1</v>
      </c>
      <c r="I241" s="78">
        <f>IF(H241,1,0)</f>
        <v>1</v>
      </c>
      <c r="J241" s="20"/>
      <c r="K241" s="43"/>
      <c r="L241" s="43"/>
      <c r="M241" s="43"/>
      <c r="N241" s="21" t="b">
        <f t="shared" ref="N241" si="34">NOT(OR(N239="",N239="Укажите здесь ""Имеется"" или ""Отсутствует"""))</f>
        <v>1</v>
      </c>
      <c r="P241" s="21"/>
      <c r="Q241" s="21" t="b">
        <f t="shared" ref="Q241" si="35">OR(N239="Отсутствует",NOT(OR(Q239="",Q239="Укажите здесь ссылку на документ",Q240="",Q240="Укажите здесь название документа и соответствующий номер страницы")))</f>
        <v>1</v>
      </c>
      <c r="R241" s="21"/>
      <c r="S241" s="21"/>
      <c r="T241" s="43"/>
      <c r="V241" s="44"/>
      <c r="W241" s="43"/>
    </row>
    <row r="242" spans="1:28" ht="18" customHeight="1">
      <c r="A242" s="117" t="s">
        <v>725</v>
      </c>
      <c r="B242" s="9"/>
      <c r="C242" s="15"/>
      <c r="D242" s="40"/>
      <c r="E242" s="52"/>
      <c r="F242" s="38"/>
      <c r="G242" s="36"/>
      <c r="H242" s="451" t="s">
        <v>45</v>
      </c>
      <c r="I242" s="486"/>
      <c r="J242" s="486"/>
      <c r="K242" s="486"/>
      <c r="L242" s="486"/>
      <c r="M242" s="486"/>
      <c r="N242" s="486"/>
      <c r="O242" s="486"/>
      <c r="P242" s="486"/>
      <c r="Q242" s="486"/>
      <c r="R242" s="452"/>
      <c r="S242" s="4"/>
      <c r="T242" s="4"/>
      <c r="U242" s="4"/>
      <c r="V242" s="4"/>
      <c r="W242" s="4"/>
      <c r="X242" s="4"/>
      <c r="Y242" s="4"/>
      <c r="Z242" s="4"/>
      <c r="AA242" s="4"/>
      <c r="AB242" s="4"/>
    </row>
    <row r="243" spans="1:28" ht="18" customHeight="1">
      <c r="B243" s="9"/>
      <c r="C243" s="15"/>
      <c r="D243" s="40"/>
      <c r="E243" s="16"/>
      <c r="F243" s="25"/>
      <c r="G243" s="37"/>
      <c r="H243" s="453"/>
      <c r="I243" s="487"/>
      <c r="J243" s="487"/>
      <c r="K243" s="487"/>
      <c r="L243" s="487"/>
      <c r="M243" s="487"/>
      <c r="N243" s="487"/>
      <c r="O243" s="487"/>
      <c r="P243" s="487"/>
      <c r="Q243" s="487"/>
      <c r="R243" s="454"/>
      <c r="S243" s="4"/>
      <c r="T243" s="4"/>
      <c r="U243" s="4"/>
      <c r="V243" s="4"/>
      <c r="W243" s="4"/>
      <c r="X243" s="4"/>
      <c r="Y243" s="4"/>
      <c r="Z243" s="4"/>
      <c r="AA243" s="4"/>
      <c r="AB243" s="4"/>
    </row>
    <row r="244" spans="1:28" s="45" customFormat="1" ht="11.25" customHeight="1" thickBot="1">
      <c r="A244" s="358"/>
      <c r="B244" s="48"/>
      <c r="C244" s="39"/>
      <c r="D244" s="40"/>
      <c r="E244" s="41"/>
      <c r="F244" s="42"/>
      <c r="G244" s="35"/>
      <c r="H244" s="55"/>
      <c r="I244" s="60"/>
      <c r="J244" s="43"/>
      <c r="K244" s="43"/>
      <c r="L244" s="43"/>
      <c r="M244" s="43"/>
      <c r="N244" s="44"/>
      <c r="O244" s="43"/>
    </row>
    <row r="245" spans="1:28" ht="33" customHeight="1">
      <c r="A245" s="117" t="s">
        <v>726</v>
      </c>
      <c r="B245" s="9"/>
      <c r="C245" s="15"/>
      <c r="D245" s="13"/>
      <c r="E245" s="14"/>
      <c r="H245" s="40"/>
      <c r="I245" s="50"/>
      <c r="J245" s="38"/>
      <c r="K245" s="451" t="s">
        <v>727</v>
      </c>
      <c r="L245" s="452"/>
      <c r="M245" s="298"/>
      <c r="N245" s="455">
        <f>IF(NOT(AND(Справочник!H$12,Q247)),"Этот показатель вычисляется по введенному значению в ячейке справа",IF(Q245&gt;Справочник!G$12,0,ROUND(Q245/Справочник!G$12+0.00045,3)))</f>
        <v>1</v>
      </c>
      <c r="O245" s="456"/>
      <c r="P245" s="33"/>
      <c r="Q245" s="459">
        <v>22</v>
      </c>
      <c r="R245" s="461" t="s">
        <v>728</v>
      </c>
      <c r="S245" s="462"/>
      <c r="X245" s="3"/>
      <c r="Z245" s="4"/>
      <c r="AA245" s="4"/>
      <c r="AB245" s="4"/>
    </row>
    <row r="246" spans="1:28" ht="33" customHeight="1" thickBot="1">
      <c r="B246" s="9"/>
      <c r="C246" s="15"/>
      <c r="D246" s="13"/>
      <c r="E246" s="14"/>
      <c r="I246" s="79"/>
      <c r="J246" s="25"/>
      <c r="K246" s="453"/>
      <c r="L246" s="454"/>
      <c r="M246" s="297"/>
      <c r="N246" s="457"/>
      <c r="O246" s="458"/>
      <c r="P246" s="34"/>
      <c r="Q246" s="460"/>
      <c r="R246" s="463"/>
      <c r="S246" s="464"/>
      <c r="X246" s="3"/>
      <c r="Z246" s="4"/>
      <c r="AA246" s="4"/>
      <c r="AB246" s="4"/>
    </row>
    <row r="247" spans="1:28" s="45" customFormat="1" ht="11.25" customHeight="1">
      <c r="A247" s="358"/>
      <c r="B247" s="48"/>
      <c r="C247" s="39"/>
      <c r="D247" s="40"/>
      <c r="E247" s="41"/>
      <c r="F247" s="42"/>
      <c r="G247" s="42"/>
      <c r="H247" s="54" t="b">
        <f>N247</f>
        <v>1</v>
      </c>
      <c r="I247" s="45">
        <f>IF(H247,1,0)</f>
        <v>1</v>
      </c>
      <c r="J247" s="20"/>
      <c r="K247" s="43"/>
      <c r="L247" s="43"/>
      <c r="M247" s="43"/>
      <c r="N247" s="20" t="b">
        <f>Q247</f>
        <v>1</v>
      </c>
      <c r="O247" s="21"/>
      <c r="P247" s="21"/>
      <c r="Q247" s="21" t="b">
        <f>NOT(OR(Q245="",Q245="Введите здесь значение"))</f>
        <v>1</v>
      </c>
      <c r="R247" s="21"/>
      <c r="S247" s="21"/>
      <c r="T247" s="21"/>
      <c r="U247" s="21"/>
      <c r="V247" s="43"/>
      <c r="W247" s="43"/>
      <c r="X247" s="43"/>
      <c r="Y247" s="43"/>
      <c r="Z247" s="43"/>
      <c r="AA247" s="44"/>
      <c r="AB247" s="43"/>
    </row>
    <row r="248" spans="1:28" ht="18" customHeight="1">
      <c r="A248" s="117" t="s">
        <v>729</v>
      </c>
      <c r="B248" s="9"/>
      <c r="C248" s="23"/>
      <c r="D248" s="520" t="s">
        <v>730</v>
      </c>
      <c r="E248" s="521"/>
      <c r="F248" s="521"/>
      <c r="G248" s="521"/>
      <c r="H248" s="521"/>
      <c r="I248" s="521"/>
      <c r="J248" s="521"/>
      <c r="K248" s="521"/>
      <c r="L248" s="521"/>
      <c r="M248" s="521"/>
      <c r="N248" s="521"/>
      <c r="O248" s="521"/>
      <c r="P248" s="521"/>
      <c r="Q248" s="521"/>
      <c r="R248" s="522"/>
      <c r="S248" s="10"/>
      <c r="T248" s="10"/>
      <c r="U248" s="10"/>
    </row>
    <row r="249" spans="1:28" s="8" customFormat="1" ht="18" customHeight="1">
      <c r="A249" s="117"/>
      <c r="B249" s="9"/>
      <c r="C249" s="24"/>
      <c r="D249" s="523"/>
      <c r="E249" s="524"/>
      <c r="F249" s="524"/>
      <c r="G249" s="524"/>
      <c r="H249" s="524"/>
      <c r="I249" s="524"/>
      <c r="J249" s="524"/>
      <c r="K249" s="524"/>
      <c r="L249" s="524"/>
      <c r="M249" s="524"/>
      <c r="N249" s="524"/>
      <c r="O249" s="524"/>
      <c r="P249" s="524"/>
      <c r="Q249" s="524"/>
      <c r="R249" s="525"/>
      <c r="S249" s="10"/>
      <c r="T249" s="10"/>
      <c r="U249" s="10"/>
      <c r="V249" s="6"/>
      <c r="W249" s="6"/>
      <c r="X249" s="6"/>
      <c r="Y249" s="6"/>
      <c r="Z249" s="6"/>
      <c r="AA249" s="7"/>
      <c r="AB249" s="6"/>
    </row>
    <row r="250" spans="1:28" s="8" customFormat="1" ht="11.25" hidden="1" customHeight="1">
      <c r="A250" s="117"/>
      <c r="B250" s="9"/>
      <c r="C250" s="12"/>
      <c r="D250" s="13"/>
      <c r="E250" s="14"/>
      <c r="F250" s="1"/>
      <c r="G250" s="1"/>
      <c r="H250" s="35"/>
      <c r="I250" s="5"/>
      <c r="J250" s="5"/>
      <c r="K250" s="6"/>
      <c r="L250" s="6"/>
      <c r="M250" s="6"/>
      <c r="N250" s="5"/>
      <c r="O250" s="5"/>
      <c r="P250" s="5"/>
      <c r="Q250" s="5"/>
      <c r="R250" s="5"/>
      <c r="S250" s="5"/>
      <c r="T250" s="5"/>
      <c r="U250" s="5"/>
      <c r="V250" s="6"/>
      <c r="W250" s="6"/>
      <c r="X250" s="6"/>
      <c r="Y250" s="6"/>
      <c r="Z250" s="6"/>
      <c r="AA250" s="7"/>
      <c r="AB250" s="6"/>
    </row>
    <row r="251" spans="1:28" ht="14.25" customHeight="1">
      <c r="B251" s="9"/>
      <c r="C251" s="15"/>
      <c r="D251" s="40"/>
      <c r="E251" s="106"/>
      <c r="F251" s="508" t="s">
        <v>11</v>
      </c>
      <c r="G251" s="509"/>
      <c r="H251" s="509"/>
      <c r="I251" s="509"/>
      <c r="J251" s="509"/>
      <c r="K251" s="509"/>
      <c r="L251" s="509"/>
      <c r="M251" s="509"/>
      <c r="N251" s="509"/>
      <c r="O251" s="509"/>
      <c r="P251" s="509"/>
      <c r="Q251" s="509"/>
      <c r="R251" s="510"/>
      <c r="S251" s="29"/>
      <c r="T251" s="29"/>
      <c r="U251" s="29"/>
      <c r="Z251" s="3"/>
      <c r="AA251" s="2"/>
      <c r="AB251" s="4"/>
    </row>
    <row r="252" spans="1:28" ht="14.25" customHeight="1">
      <c r="B252" s="9"/>
      <c r="C252" s="15"/>
      <c r="D252" s="40"/>
      <c r="E252" s="106"/>
      <c r="F252" s="511"/>
      <c r="G252" s="512"/>
      <c r="H252" s="512"/>
      <c r="I252" s="512"/>
      <c r="J252" s="512"/>
      <c r="K252" s="512"/>
      <c r="L252" s="512"/>
      <c r="M252" s="512"/>
      <c r="N252" s="512"/>
      <c r="O252" s="512"/>
      <c r="P252" s="512"/>
      <c r="Q252" s="512"/>
      <c r="R252" s="513"/>
      <c r="S252" s="29"/>
      <c r="T252" s="29"/>
      <c r="U252" s="29"/>
      <c r="Z252" s="3"/>
      <c r="AA252" s="2"/>
      <c r="AB252" s="4"/>
    </row>
    <row r="253" spans="1:28" ht="11.25" customHeight="1">
      <c r="B253" s="9"/>
      <c r="C253" s="15"/>
      <c r="D253" s="40"/>
      <c r="E253" s="41"/>
      <c r="H253" s="20"/>
      <c r="I253" s="28"/>
      <c r="J253" s="17"/>
      <c r="N253" s="29"/>
      <c r="O253" s="29"/>
      <c r="P253" s="29"/>
      <c r="Q253" s="29"/>
      <c r="R253" s="29"/>
      <c r="S253" s="29"/>
      <c r="T253" s="29"/>
      <c r="U253" s="29"/>
      <c r="Z253" s="3"/>
      <c r="AA253" s="2"/>
      <c r="AB253" s="4"/>
    </row>
    <row r="254" spans="1:28" ht="17.25" customHeight="1">
      <c r="A254" s="117" t="s">
        <v>731</v>
      </c>
      <c r="B254" s="9"/>
      <c r="C254" s="15"/>
      <c r="D254" s="40"/>
      <c r="E254" s="53"/>
      <c r="F254" s="38"/>
      <c r="G254" s="36"/>
      <c r="H254" s="451" t="s">
        <v>732</v>
      </c>
      <c r="I254" s="486"/>
      <c r="J254" s="486"/>
      <c r="K254" s="486"/>
      <c r="L254" s="486"/>
      <c r="M254" s="486"/>
      <c r="N254" s="486"/>
      <c r="O254" s="486"/>
      <c r="P254" s="486"/>
      <c r="Q254" s="486"/>
      <c r="R254" s="452"/>
      <c r="S254" s="4"/>
      <c r="T254" s="4"/>
      <c r="U254" s="4"/>
      <c r="V254" s="4"/>
      <c r="W254" s="4"/>
      <c r="X254" s="4"/>
      <c r="Y254" s="4"/>
      <c r="Z254" s="4"/>
      <c r="AA254" s="4"/>
      <c r="AB254" s="4"/>
    </row>
    <row r="255" spans="1:28" ht="17.25" customHeight="1">
      <c r="B255" s="9"/>
      <c r="C255" s="15"/>
      <c r="D255" s="40"/>
      <c r="E255" s="107"/>
      <c r="F255" s="25"/>
      <c r="G255" s="37"/>
      <c r="H255" s="453"/>
      <c r="I255" s="487"/>
      <c r="J255" s="487"/>
      <c r="K255" s="487"/>
      <c r="L255" s="487"/>
      <c r="M255" s="487"/>
      <c r="N255" s="487"/>
      <c r="O255" s="487"/>
      <c r="P255" s="487"/>
      <c r="Q255" s="487"/>
      <c r="R255" s="454"/>
      <c r="S255" s="4"/>
      <c r="T255" s="4"/>
      <c r="U255" s="4"/>
      <c r="V255" s="4"/>
      <c r="W255" s="4"/>
      <c r="X255" s="4"/>
      <c r="Y255" s="4"/>
      <c r="Z255" s="4"/>
      <c r="AA255" s="4"/>
      <c r="AB255" s="4"/>
    </row>
    <row r="256" spans="1:28" s="45" customFormat="1" ht="11.25" customHeight="1" thickBot="1">
      <c r="A256" s="358"/>
      <c r="B256" s="48"/>
      <c r="C256" s="39"/>
      <c r="D256" s="40"/>
      <c r="E256" s="41"/>
      <c r="F256" s="42"/>
      <c r="G256" s="35"/>
      <c r="H256" s="55"/>
      <c r="I256" s="60"/>
      <c r="J256" s="43"/>
      <c r="K256" s="43"/>
      <c r="L256" s="43"/>
      <c r="M256" s="43"/>
      <c r="N256" s="44"/>
      <c r="O256" s="43"/>
    </row>
    <row r="257" spans="1:28" ht="49.5" customHeight="1">
      <c r="A257" s="117" t="s">
        <v>733</v>
      </c>
      <c r="B257" s="9"/>
      <c r="C257" s="15"/>
      <c r="D257" s="13"/>
      <c r="E257" s="14"/>
      <c r="H257" s="40"/>
      <c r="I257" s="50"/>
      <c r="J257" s="38"/>
      <c r="K257" s="451" t="s">
        <v>734</v>
      </c>
      <c r="L257" s="452"/>
      <c r="M257" s="298"/>
      <c r="N257" s="455">
        <f>IF(NOT(AND(Справочник!H$97,Q259)),"Этот показатель вычисляется по введенному значению в ячейке справа",IF(OR(Q257&gt;Справочник!G$97,Справочник!G$97=0),0,ROUND(Q257/Справочник!G$97+0.00045,3)))</f>
        <v>1</v>
      </c>
      <c r="O257" s="456"/>
      <c r="P257" s="33"/>
      <c r="Q257" s="459">
        <v>13</v>
      </c>
      <c r="R257" s="461" t="s">
        <v>735</v>
      </c>
      <c r="S257" s="462"/>
      <c r="X257" s="3"/>
      <c r="Z257" s="4"/>
      <c r="AA257" s="4"/>
      <c r="AB257" s="4"/>
    </row>
    <row r="258" spans="1:28" ht="49.5" customHeight="1" thickBot="1">
      <c r="B258" s="9"/>
      <c r="C258" s="15"/>
      <c r="D258" s="13"/>
      <c r="E258" s="14"/>
      <c r="H258" s="40"/>
      <c r="I258" s="16"/>
      <c r="J258" s="25"/>
      <c r="K258" s="453"/>
      <c r="L258" s="454"/>
      <c r="M258" s="297"/>
      <c r="N258" s="457"/>
      <c r="O258" s="458"/>
      <c r="P258" s="34"/>
      <c r="Q258" s="460"/>
      <c r="R258" s="463"/>
      <c r="S258" s="464"/>
      <c r="X258" s="3"/>
      <c r="Z258" s="4"/>
      <c r="AA258" s="4"/>
      <c r="AB258" s="4"/>
    </row>
    <row r="259" spans="1:28" s="45" customFormat="1" ht="11.25" customHeight="1" thickBot="1">
      <c r="A259" s="358"/>
      <c r="B259" s="48"/>
      <c r="C259" s="39"/>
      <c r="D259" s="40"/>
      <c r="E259" s="41"/>
      <c r="F259" s="42"/>
      <c r="G259" s="42"/>
      <c r="H259" s="49" t="b">
        <f>N259</f>
        <v>1</v>
      </c>
      <c r="I259" s="51">
        <f>IF(H259,1,0)</f>
        <v>1</v>
      </c>
      <c r="J259" s="20"/>
      <c r="K259" s="43"/>
      <c r="L259" s="43"/>
      <c r="M259" s="43"/>
      <c r="N259" s="20" t="b">
        <f>Q259</f>
        <v>1</v>
      </c>
      <c r="O259" s="21"/>
      <c r="P259" s="21"/>
      <c r="Q259" s="21" t="b">
        <f>NOT(OR(Q257="",Q257="Введите здесь значение"))</f>
        <v>1</v>
      </c>
      <c r="R259" s="21"/>
      <c r="S259" s="21"/>
      <c r="T259" s="21"/>
      <c r="U259" s="21"/>
      <c r="V259" s="43"/>
      <c r="W259" s="43"/>
      <c r="X259" s="43"/>
      <c r="Y259" s="43"/>
      <c r="Z259" s="43"/>
      <c r="AA259" s="44"/>
      <c r="AB259" s="43"/>
    </row>
    <row r="260" spans="1:28" ht="76.5" customHeight="1">
      <c r="A260" s="117" t="s">
        <v>736</v>
      </c>
      <c r="B260" s="9"/>
      <c r="C260" s="15"/>
      <c r="D260" s="13"/>
      <c r="E260" s="14"/>
      <c r="H260" s="40"/>
      <c r="I260" s="50"/>
      <c r="J260" s="38"/>
      <c r="K260" s="465" t="s">
        <v>737</v>
      </c>
      <c r="L260" s="466"/>
      <c r="M260" s="298"/>
      <c r="N260" s="455">
        <f>IF(NOT(AND(Справочник!H$97,Q262)),"Этот показатель вычисляется по введенному значению в ячейке справа",IF(OR(Q260&gt;Справочник!G$97,Справочник!G$97=0),0,ROUND(Q260/Справочник!G$97+0.00045,3)))</f>
        <v>1</v>
      </c>
      <c r="O260" s="456"/>
      <c r="P260" s="33"/>
      <c r="Q260" s="459">
        <v>13</v>
      </c>
      <c r="R260" s="461" t="s">
        <v>738</v>
      </c>
      <c r="S260" s="462"/>
      <c r="X260" s="3"/>
      <c r="Z260" s="4"/>
      <c r="AA260" s="4"/>
      <c r="AB260" s="4"/>
    </row>
    <row r="261" spans="1:28" ht="76.5" customHeight="1" thickBot="1">
      <c r="B261" s="9"/>
      <c r="C261" s="15"/>
      <c r="D261" s="13"/>
      <c r="E261" s="14"/>
      <c r="H261" s="40"/>
      <c r="I261" s="16"/>
      <c r="J261" s="25"/>
      <c r="K261" s="467"/>
      <c r="L261" s="468"/>
      <c r="M261" s="297"/>
      <c r="N261" s="457"/>
      <c r="O261" s="458"/>
      <c r="P261" s="34"/>
      <c r="Q261" s="460"/>
      <c r="R261" s="463"/>
      <c r="S261" s="464"/>
      <c r="X261" s="3"/>
      <c r="Z261" s="4"/>
      <c r="AA261" s="4"/>
      <c r="AB261" s="4"/>
    </row>
    <row r="262" spans="1:28" s="45" customFormat="1" ht="11.25" customHeight="1" thickBot="1">
      <c r="A262" s="358"/>
      <c r="B262" s="48"/>
      <c r="C262" s="39"/>
      <c r="D262" s="40"/>
      <c r="E262" s="41"/>
      <c r="F262" s="42"/>
      <c r="G262" s="42"/>
      <c r="H262" s="49" t="b">
        <f>N262</f>
        <v>1</v>
      </c>
      <c r="I262" s="51">
        <f>IF(H262,1,0)</f>
        <v>1</v>
      </c>
      <c r="J262" s="20"/>
      <c r="K262" s="43"/>
      <c r="L262" s="43"/>
      <c r="M262" s="43"/>
      <c r="N262" s="20" t="b">
        <f>Q262</f>
        <v>1</v>
      </c>
      <c r="O262" s="21"/>
      <c r="P262" s="21"/>
      <c r="Q262" s="21" t="b">
        <f>NOT(OR(Q260="",Q260="Введите здесь значение"))</f>
        <v>1</v>
      </c>
      <c r="R262" s="21"/>
      <c r="S262" s="21"/>
      <c r="T262" s="21"/>
      <c r="U262" s="21"/>
      <c r="V262" s="43"/>
      <c r="W262" s="43"/>
      <c r="X262" s="43"/>
      <c r="Y262" s="43"/>
      <c r="Z262" s="43"/>
      <c r="AA262" s="44"/>
      <c r="AB262" s="43"/>
    </row>
    <row r="263" spans="1:28" ht="70.5" customHeight="1">
      <c r="A263" s="117" t="s">
        <v>739</v>
      </c>
      <c r="B263" s="9"/>
      <c r="C263" s="15"/>
      <c r="D263" s="13"/>
      <c r="E263" s="14"/>
      <c r="H263" s="40"/>
      <c r="I263" s="50"/>
      <c r="J263" s="38"/>
      <c r="K263" s="465" t="s">
        <v>740</v>
      </c>
      <c r="L263" s="466"/>
      <c r="M263" s="298"/>
      <c r="N263" s="455">
        <f>IF(NOT(AND(Справочник!H$97,Q265)),"Этот показатель вычисляется по введенному значению в ячейке справа",IF(OR(Q263&gt;Справочник!G$97,Справочник!G$97=0),0,ROUND(Q263/Справочник!G$97+0.00045,3)))</f>
        <v>1</v>
      </c>
      <c r="O263" s="456"/>
      <c r="P263" s="33"/>
      <c r="Q263" s="459">
        <v>13</v>
      </c>
      <c r="R263" s="461" t="s">
        <v>741</v>
      </c>
      <c r="S263" s="462"/>
      <c r="X263" s="3"/>
      <c r="Z263" s="4"/>
      <c r="AA263" s="4"/>
      <c r="AB263" s="4"/>
    </row>
    <row r="264" spans="1:28" ht="70.5" customHeight="1" thickBot="1">
      <c r="B264" s="9"/>
      <c r="C264" s="15"/>
      <c r="D264" s="13"/>
      <c r="E264" s="14"/>
      <c r="H264" s="40"/>
      <c r="I264" s="16"/>
      <c r="J264" s="25"/>
      <c r="K264" s="467"/>
      <c r="L264" s="468"/>
      <c r="M264" s="297"/>
      <c r="N264" s="457"/>
      <c r="O264" s="458"/>
      <c r="P264" s="34"/>
      <c r="Q264" s="460"/>
      <c r="R264" s="463"/>
      <c r="S264" s="464"/>
      <c r="X264" s="3"/>
      <c r="Z264" s="4"/>
      <c r="AA264" s="4"/>
      <c r="AB264" s="4"/>
    </row>
    <row r="265" spans="1:28" s="45" customFormat="1" ht="11.25" customHeight="1" thickBot="1">
      <c r="A265" s="358"/>
      <c r="B265" s="48"/>
      <c r="C265" s="39"/>
      <c r="D265" s="40"/>
      <c r="E265" s="41"/>
      <c r="F265" s="42"/>
      <c r="G265" s="42"/>
      <c r="H265" s="49" t="b">
        <f>N265</f>
        <v>1</v>
      </c>
      <c r="I265" s="51">
        <f>IF(H265,1,0)</f>
        <v>1</v>
      </c>
      <c r="J265" s="20"/>
      <c r="K265" s="43"/>
      <c r="L265" s="43"/>
      <c r="M265" s="43"/>
      <c r="N265" s="20" t="b">
        <f>Q265</f>
        <v>1</v>
      </c>
      <c r="O265" s="21"/>
      <c r="P265" s="21"/>
      <c r="Q265" s="21" t="b">
        <f>NOT(OR(Q263="",Q263="Введите здесь значение"))</f>
        <v>1</v>
      </c>
      <c r="R265" s="21"/>
      <c r="S265" s="21"/>
      <c r="T265" s="21"/>
      <c r="U265" s="21"/>
      <c r="V265" s="43"/>
      <c r="W265" s="43"/>
      <c r="X265" s="43"/>
      <c r="Y265" s="43"/>
      <c r="Z265" s="43"/>
      <c r="AA265" s="44"/>
      <c r="AB265" s="43"/>
    </row>
    <row r="266" spans="1:28" ht="68.25" customHeight="1">
      <c r="A266" s="117" t="s">
        <v>742</v>
      </c>
      <c r="B266" s="9"/>
      <c r="C266" s="15"/>
      <c r="D266" s="13"/>
      <c r="E266" s="14"/>
      <c r="H266" s="40"/>
      <c r="I266" s="50"/>
      <c r="J266" s="38"/>
      <c r="K266" s="465" t="s">
        <v>743</v>
      </c>
      <c r="L266" s="466"/>
      <c r="M266" s="298"/>
      <c r="N266" s="455">
        <f>IF(NOT(AND(Справочник!H$97,Q268)),"Этот показатель вычисляется по введенному значению в ячейке справа",IF(OR(Q266&gt;Справочник!G$97,Справочник!G$97=0),0,ROUND(Q266/Справочник!G$97+0.00045,3)))</f>
        <v>1</v>
      </c>
      <c r="O266" s="456"/>
      <c r="P266" s="33"/>
      <c r="Q266" s="459">
        <v>13</v>
      </c>
      <c r="R266" s="461" t="s">
        <v>744</v>
      </c>
      <c r="S266" s="462"/>
      <c r="X266" s="3"/>
      <c r="Z266" s="4"/>
      <c r="AA266" s="4"/>
      <c r="AB266" s="4"/>
    </row>
    <row r="267" spans="1:28" ht="68.25" customHeight="1" thickBot="1">
      <c r="B267" s="9"/>
      <c r="C267" s="15"/>
      <c r="D267" s="13"/>
      <c r="E267" s="14"/>
      <c r="H267" s="40"/>
      <c r="I267" s="16"/>
      <c r="J267" s="25"/>
      <c r="K267" s="467"/>
      <c r="L267" s="468"/>
      <c r="M267" s="297"/>
      <c r="N267" s="457"/>
      <c r="O267" s="458"/>
      <c r="P267" s="34"/>
      <c r="Q267" s="460"/>
      <c r="R267" s="463"/>
      <c r="S267" s="464"/>
      <c r="X267" s="3"/>
      <c r="Z267" s="4"/>
      <c r="AA267" s="4"/>
      <c r="AB267" s="4"/>
    </row>
    <row r="268" spans="1:28" s="45" customFormat="1" ht="11.25" customHeight="1" thickBot="1">
      <c r="A268" s="358"/>
      <c r="B268" s="48"/>
      <c r="C268" s="39"/>
      <c r="D268" s="40"/>
      <c r="E268" s="41"/>
      <c r="F268" s="42"/>
      <c r="G268" s="42"/>
      <c r="H268" s="49" t="b">
        <f>N268</f>
        <v>1</v>
      </c>
      <c r="I268" s="51">
        <f>IF(H268,1,0)</f>
        <v>1</v>
      </c>
      <c r="J268" s="20"/>
      <c r="K268" s="43"/>
      <c r="L268" s="43"/>
      <c r="M268" s="43"/>
      <c r="N268" s="20" t="b">
        <f>Q268</f>
        <v>1</v>
      </c>
      <c r="O268" s="21"/>
      <c r="P268" s="21"/>
      <c r="Q268" s="21" t="b">
        <f>NOT(OR(Q266="",Q266="Введите здесь значение"))</f>
        <v>1</v>
      </c>
      <c r="R268" s="21"/>
      <c r="S268" s="21"/>
      <c r="T268" s="21"/>
      <c r="U268" s="21"/>
      <c r="V268" s="43"/>
      <c r="W268" s="43"/>
      <c r="X268" s="43"/>
      <c r="Y268" s="43"/>
      <c r="Z268" s="43"/>
      <c r="AA268" s="44"/>
      <c r="AB268" s="43"/>
    </row>
    <row r="269" spans="1:28" ht="57" customHeight="1">
      <c r="A269" s="117" t="s">
        <v>745</v>
      </c>
      <c r="B269" s="9"/>
      <c r="C269" s="15"/>
      <c r="D269" s="13"/>
      <c r="E269" s="14"/>
      <c r="H269" s="40"/>
      <c r="I269" s="50"/>
      <c r="J269" s="38"/>
      <c r="K269" s="451" t="s">
        <v>746</v>
      </c>
      <c r="L269" s="452"/>
      <c r="M269" s="298"/>
      <c r="N269" s="455">
        <f>IF(NOT(AND(Справочник!H$97,Q271)),"Этот показатель вычисляется по введенному значению в ячейке справа",IF(OR(Q269&gt;Справочник!G$97,Справочник!G$97=0),0,ROUND(Q269/Справочник!G$97+0.00045,3)))</f>
        <v>1</v>
      </c>
      <c r="O269" s="456"/>
      <c r="P269" s="33"/>
      <c r="Q269" s="459">
        <v>13</v>
      </c>
      <c r="R269" s="461" t="s">
        <v>747</v>
      </c>
      <c r="S269" s="462"/>
      <c r="X269" s="3"/>
      <c r="Z269" s="4"/>
      <c r="AA269" s="4"/>
      <c r="AB269" s="4"/>
    </row>
    <row r="270" spans="1:28" ht="57" customHeight="1" thickBot="1">
      <c r="B270" s="9"/>
      <c r="C270" s="15"/>
      <c r="D270" s="13"/>
      <c r="E270" s="14"/>
      <c r="H270" s="40"/>
      <c r="I270" s="16"/>
      <c r="J270" s="25"/>
      <c r="K270" s="453"/>
      <c r="L270" s="454"/>
      <c r="M270" s="297"/>
      <c r="N270" s="457"/>
      <c r="O270" s="458"/>
      <c r="P270" s="34"/>
      <c r="Q270" s="460"/>
      <c r="R270" s="463"/>
      <c r="S270" s="464"/>
      <c r="X270" s="3"/>
      <c r="Z270" s="4"/>
      <c r="AA270" s="4"/>
      <c r="AB270" s="4"/>
    </row>
    <row r="271" spans="1:28" s="45" customFormat="1" ht="11.25" customHeight="1" thickBot="1">
      <c r="A271" s="358"/>
      <c r="B271" s="48"/>
      <c r="C271" s="39"/>
      <c r="D271" s="40"/>
      <c r="E271" s="41"/>
      <c r="F271" s="42"/>
      <c r="G271" s="42"/>
      <c r="H271" s="49" t="b">
        <f>N271</f>
        <v>1</v>
      </c>
      <c r="I271" s="51">
        <f>IF(H271,1,0)</f>
        <v>1</v>
      </c>
      <c r="J271" s="20"/>
      <c r="K271" s="43"/>
      <c r="L271" s="43"/>
      <c r="M271" s="43"/>
      <c r="N271" s="20" t="b">
        <f>Q271</f>
        <v>1</v>
      </c>
      <c r="O271" s="21"/>
      <c r="P271" s="21"/>
      <c r="Q271" s="21" t="b">
        <f>NOT(OR(Q269="",Q269="Введите здесь значение"))</f>
        <v>1</v>
      </c>
      <c r="R271" s="21"/>
      <c r="S271" s="21"/>
      <c r="T271" s="21"/>
      <c r="U271" s="21"/>
      <c r="V271" s="43"/>
      <c r="W271" s="43"/>
      <c r="X271" s="43"/>
      <c r="Y271" s="43"/>
      <c r="Z271" s="43"/>
      <c r="AA271" s="44"/>
      <c r="AB271" s="43"/>
    </row>
    <row r="272" spans="1:28" ht="49.5" customHeight="1">
      <c r="A272" s="117" t="s">
        <v>748</v>
      </c>
      <c r="B272" s="9"/>
      <c r="C272" s="15"/>
      <c r="D272" s="13"/>
      <c r="E272" s="14"/>
      <c r="H272" s="40"/>
      <c r="I272" s="50"/>
      <c r="J272" s="38"/>
      <c r="K272" s="451" t="s">
        <v>749</v>
      </c>
      <c r="L272" s="452"/>
      <c r="M272" s="298"/>
      <c r="N272" s="455">
        <f>IF(NOT(AND(Справочник!H$97,Q274)),"Этот показатель вычисляется по введенному значению в ячейке справа",IF(OR(Q272&gt;Справочник!G$97,Справочник!G$97=0),0,ROUND(Q272/Справочник!G$97+0.00045,3)))</f>
        <v>1</v>
      </c>
      <c r="O272" s="456"/>
      <c r="P272" s="33"/>
      <c r="Q272" s="459">
        <v>13</v>
      </c>
      <c r="R272" s="461" t="s">
        <v>750</v>
      </c>
      <c r="S272" s="462"/>
      <c r="X272" s="3"/>
      <c r="Z272" s="4"/>
      <c r="AA272" s="4"/>
      <c r="AB272" s="4"/>
    </row>
    <row r="273" spans="1:28" ht="49.5" customHeight="1" thickBot="1">
      <c r="B273" s="9"/>
      <c r="C273" s="15"/>
      <c r="D273" s="13"/>
      <c r="E273" s="14"/>
      <c r="H273" s="40"/>
      <c r="I273" s="16"/>
      <c r="J273" s="25"/>
      <c r="K273" s="453"/>
      <c r="L273" s="454"/>
      <c r="M273" s="297"/>
      <c r="N273" s="457"/>
      <c r="O273" s="458"/>
      <c r="P273" s="34"/>
      <c r="Q273" s="460"/>
      <c r="R273" s="463"/>
      <c r="S273" s="464"/>
      <c r="X273" s="3"/>
      <c r="Z273" s="4"/>
      <c r="AA273" s="4"/>
      <c r="AB273" s="4"/>
    </row>
    <row r="274" spans="1:28" s="45" customFormat="1" ht="11.25" customHeight="1" thickBot="1">
      <c r="A274" s="358"/>
      <c r="B274" s="48"/>
      <c r="C274" s="39"/>
      <c r="D274" s="40"/>
      <c r="E274" s="41"/>
      <c r="F274" s="42"/>
      <c r="G274" s="42"/>
      <c r="H274" s="49" t="b">
        <f>N274</f>
        <v>1</v>
      </c>
      <c r="I274" s="51">
        <f>IF(H274,1,0)</f>
        <v>1</v>
      </c>
      <c r="J274" s="20"/>
      <c r="K274" s="43"/>
      <c r="L274" s="43"/>
      <c r="M274" s="43"/>
      <c r="N274" s="20" t="b">
        <f>Q274</f>
        <v>1</v>
      </c>
      <c r="O274" s="21"/>
      <c r="P274" s="21"/>
      <c r="Q274" s="21" t="b">
        <f>NOT(OR(Q272="",Q272="Введите здесь значение"))</f>
        <v>1</v>
      </c>
      <c r="R274" s="21"/>
      <c r="S274" s="21"/>
      <c r="T274" s="21"/>
      <c r="U274" s="21"/>
      <c r="V274" s="43"/>
      <c r="W274" s="43"/>
      <c r="X274" s="43"/>
      <c r="Y274" s="43"/>
      <c r="Z274" s="43"/>
      <c r="AA274" s="44"/>
      <c r="AB274" s="43"/>
    </row>
    <row r="275" spans="1:28" ht="48.75" customHeight="1">
      <c r="A275" s="117" t="s">
        <v>751</v>
      </c>
      <c r="B275" s="9"/>
      <c r="C275" s="15"/>
      <c r="D275" s="13"/>
      <c r="E275" s="14"/>
      <c r="H275" s="40"/>
      <c r="I275" s="50"/>
      <c r="J275" s="38"/>
      <c r="K275" s="451" t="s">
        <v>752</v>
      </c>
      <c r="L275" s="452"/>
      <c r="M275" s="298"/>
      <c r="N275" s="455">
        <f>IF(NOT(AND(Справочник!H$97,Q277)),"Этот показатель вычисляется по введенному значению в ячейке справа",IF(OR(Q275&gt;Справочник!G$97,Справочник!G$97=0),0,ROUND(Q275/Справочник!G$97+0.00045,3)))</f>
        <v>0.84699999999999998</v>
      </c>
      <c r="O275" s="456"/>
      <c r="P275" s="33"/>
      <c r="Q275" s="459">
        <v>11</v>
      </c>
      <c r="R275" s="461" t="s">
        <v>753</v>
      </c>
      <c r="S275" s="462"/>
      <c r="X275" s="3"/>
      <c r="Z275" s="4"/>
      <c r="AA275" s="4"/>
      <c r="AB275" s="4"/>
    </row>
    <row r="276" spans="1:28" ht="48.75" customHeight="1" thickBot="1">
      <c r="B276" s="9"/>
      <c r="C276" s="15"/>
      <c r="D276" s="13"/>
      <c r="E276" s="14"/>
      <c r="I276" s="22"/>
      <c r="J276" s="25"/>
      <c r="K276" s="453"/>
      <c r="L276" s="454"/>
      <c r="M276" s="297"/>
      <c r="N276" s="457"/>
      <c r="O276" s="458"/>
      <c r="P276" s="34"/>
      <c r="Q276" s="460"/>
      <c r="R276" s="463"/>
      <c r="S276" s="464"/>
      <c r="X276" s="3"/>
      <c r="Z276" s="4"/>
      <c r="AA276" s="4"/>
      <c r="AB276" s="4"/>
    </row>
    <row r="277" spans="1:28" s="45" customFormat="1" ht="11.25" customHeight="1">
      <c r="A277" s="358"/>
      <c r="B277" s="48"/>
      <c r="C277" s="39"/>
      <c r="D277" s="40"/>
      <c r="E277" s="41"/>
      <c r="F277" s="42"/>
      <c r="G277" s="42"/>
      <c r="H277" s="54" t="b">
        <f>N277</f>
        <v>1</v>
      </c>
      <c r="I277" s="45">
        <f>IF(H277,1,0)</f>
        <v>1</v>
      </c>
      <c r="J277" s="20"/>
      <c r="K277" s="43"/>
      <c r="L277" s="43"/>
      <c r="M277" s="43"/>
      <c r="N277" s="20" t="b">
        <f>Q277</f>
        <v>1</v>
      </c>
      <c r="O277" s="21"/>
      <c r="P277" s="21"/>
      <c r="Q277" s="21" t="b">
        <f>NOT(OR(Q275="",Q275="Введите здесь значение"))</f>
        <v>1</v>
      </c>
      <c r="R277" s="21"/>
      <c r="S277" s="21"/>
      <c r="T277" s="21"/>
      <c r="U277" s="21"/>
      <c r="V277" s="43"/>
      <c r="W277" s="43"/>
      <c r="X277" s="43"/>
      <c r="Y277" s="43"/>
      <c r="Z277" s="43"/>
      <c r="AA277" s="44"/>
      <c r="AB277" s="43"/>
    </row>
    <row r="278" spans="1:28" ht="17.25" customHeight="1">
      <c r="A278" s="117" t="s">
        <v>754</v>
      </c>
      <c r="B278" s="9"/>
      <c r="C278" s="15"/>
      <c r="D278" s="40"/>
      <c r="E278" s="53"/>
      <c r="F278" s="38"/>
      <c r="G278" s="36"/>
      <c r="H278" s="451" t="s">
        <v>755</v>
      </c>
      <c r="I278" s="486"/>
      <c r="J278" s="486"/>
      <c r="K278" s="486"/>
      <c r="L278" s="486"/>
      <c r="M278" s="486"/>
      <c r="N278" s="486"/>
      <c r="O278" s="486"/>
      <c r="P278" s="486"/>
      <c r="Q278" s="486"/>
      <c r="R278" s="452"/>
      <c r="S278" s="4"/>
      <c r="T278" s="4"/>
      <c r="U278" s="4"/>
      <c r="V278" s="4"/>
      <c r="W278" s="4"/>
      <c r="X278" s="4"/>
      <c r="Y278" s="4"/>
      <c r="Z278" s="4"/>
      <c r="AA278" s="4"/>
      <c r="AB278" s="4"/>
    </row>
    <row r="279" spans="1:28" ht="17.25" customHeight="1">
      <c r="B279" s="9"/>
      <c r="C279" s="15"/>
      <c r="D279" s="40"/>
      <c r="E279" s="107"/>
      <c r="F279" s="25"/>
      <c r="G279" s="37"/>
      <c r="H279" s="453"/>
      <c r="I279" s="487"/>
      <c r="J279" s="487"/>
      <c r="K279" s="487"/>
      <c r="L279" s="487"/>
      <c r="M279" s="487"/>
      <c r="N279" s="487"/>
      <c r="O279" s="487"/>
      <c r="P279" s="487"/>
      <c r="Q279" s="487"/>
      <c r="R279" s="454"/>
      <c r="S279" s="4"/>
      <c r="T279" s="4"/>
      <c r="U279" s="4"/>
      <c r="V279" s="4"/>
      <c r="W279" s="4"/>
      <c r="X279" s="4"/>
      <c r="Y279" s="4"/>
      <c r="Z279" s="4"/>
      <c r="AA279" s="4"/>
      <c r="AB279" s="4"/>
    </row>
    <row r="280" spans="1:28" s="45" customFormat="1" ht="11.25" customHeight="1" thickBot="1">
      <c r="A280" s="358"/>
      <c r="B280" s="48"/>
      <c r="C280" s="39"/>
      <c r="D280" s="40"/>
      <c r="E280" s="41"/>
      <c r="F280" s="42"/>
      <c r="G280" s="35"/>
      <c r="H280" s="55"/>
      <c r="I280" s="60"/>
      <c r="J280" s="43"/>
      <c r="K280" s="43"/>
      <c r="L280" s="43"/>
      <c r="M280" s="44"/>
      <c r="N280" s="43"/>
    </row>
    <row r="281" spans="1:28" ht="42" customHeight="1">
      <c r="A281" s="117" t="s">
        <v>756</v>
      </c>
      <c r="B281" s="9"/>
      <c r="C281" s="15"/>
      <c r="D281" s="13"/>
      <c r="E281" s="14"/>
      <c r="H281" s="40"/>
      <c r="I281" s="50"/>
      <c r="J281" s="38"/>
      <c r="K281" s="451" t="s">
        <v>757</v>
      </c>
      <c r="L281" s="452"/>
      <c r="M281" s="298"/>
      <c r="N281" s="455">
        <f>IF(NOT(AND(Справочник!H$97,Q283)),"Этот показатель вычисляется по введенному значению в ячейке справа",IF(OR(Q281&gt;Справочник!G$97,Справочник!G$97=0),0,ROUND(Q281/Справочник!G$97+0.00045,3)))</f>
        <v>0.92400000000000004</v>
      </c>
      <c r="O281" s="456"/>
      <c r="P281" s="33"/>
      <c r="Q281" s="459">
        <v>12</v>
      </c>
      <c r="R281" s="461" t="s">
        <v>758</v>
      </c>
      <c r="S281" s="462"/>
      <c r="X281" s="3"/>
      <c r="Z281" s="4"/>
      <c r="AA281" s="4"/>
      <c r="AB281" s="4"/>
    </row>
    <row r="282" spans="1:28" ht="42" customHeight="1" thickBot="1">
      <c r="B282" s="9"/>
      <c r="C282" s="15"/>
      <c r="D282" s="13"/>
      <c r="E282" s="14"/>
      <c r="H282" s="40"/>
      <c r="I282" s="16"/>
      <c r="J282" s="25"/>
      <c r="K282" s="453"/>
      <c r="L282" s="454"/>
      <c r="M282" s="297"/>
      <c r="N282" s="457"/>
      <c r="O282" s="458"/>
      <c r="P282" s="34"/>
      <c r="Q282" s="460"/>
      <c r="R282" s="463"/>
      <c r="S282" s="464"/>
      <c r="X282" s="3"/>
      <c r="Z282" s="4"/>
      <c r="AA282" s="4"/>
      <c r="AB282" s="4"/>
    </row>
    <row r="283" spans="1:28" s="45" customFormat="1" ht="11.25" customHeight="1" thickBot="1">
      <c r="A283" s="358"/>
      <c r="B283" s="48"/>
      <c r="C283" s="39"/>
      <c r="D283" s="40"/>
      <c r="E283" s="41"/>
      <c r="F283" s="42"/>
      <c r="G283" s="42"/>
      <c r="H283" s="49" t="b">
        <f>N283</f>
        <v>1</v>
      </c>
      <c r="I283" s="51">
        <f>IF(H283,1,0)</f>
        <v>1</v>
      </c>
      <c r="J283" s="20"/>
      <c r="K283" s="43"/>
      <c r="L283" s="43"/>
      <c r="M283" s="43"/>
      <c r="N283" s="20" t="b">
        <f>Q283</f>
        <v>1</v>
      </c>
      <c r="O283" s="21"/>
      <c r="P283" s="21"/>
      <c r="Q283" s="21" t="b">
        <f>NOT(OR(Q281="",Q281="Введите здесь значение"))</f>
        <v>1</v>
      </c>
      <c r="R283" s="21"/>
      <c r="S283" s="21"/>
      <c r="T283" s="21"/>
      <c r="U283" s="21"/>
      <c r="V283" s="43"/>
      <c r="W283" s="43"/>
      <c r="X283" s="43"/>
      <c r="Y283" s="43"/>
      <c r="Z283" s="43"/>
      <c r="AA283" s="44"/>
      <c r="AB283" s="43"/>
    </row>
    <row r="284" spans="1:28" ht="75.75" customHeight="1">
      <c r="A284" s="117" t="s">
        <v>759</v>
      </c>
      <c r="B284" s="9"/>
      <c r="C284" s="15"/>
      <c r="D284" s="13"/>
      <c r="E284" s="14"/>
      <c r="H284" s="40"/>
      <c r="I284" s="50"/>
      <c r="J284" s="38"/>
      <c r="K284" s="465" t="s">
        <v>760</v>
      </c>
      <c r="L284" s="466"/>
      <c r="M284" s="298"/>
      <c r="N284" s="455">
        <f>IF(NOT(AND(Справочник!H$97,Q286)),"Этот показатель вычисляется по введенному значению в ячейке справа",IF(OR(Q284&gt;Справочник!G$97,Справочник!G$97=0),0,ROUND(Q284/Справочник!G$97+0.00045,3)))</f>
        <v>0.84699999999999998</v>
      </c>
      <c r="O284" s="456"/>
      <c r="P284" s="33"/>
      <c r="Q284" s="459">
        <v>11</v>
      </c>
      <c r="R284" s="461" t="s">
        <v>761</v>
      </c>
      <c r="S284" s="462"/>
      <c r="X284" s="3"/>
      <c r="Z284" s="4"/>
      <c r="AA284" s="4"/>
      <c r="AB284" s="4"/>
    </row>
    <row r="285" spans="1:28" ht="75.75" customHeight="1" thickBot="1">
      <c r="B285" s="9"/>
      <c r="C285" s="15"/>
      <c r="D285" s="13"/>
      <c r="E285" s="14"/>
      <c r="H285" s="40"/>
      <c r="I285" s="16"/>
      <c r="J285" s="25"/>
      <c r="K285" s="467"/>
      <c r="L285" s="468"/>
      <c r="M285" s="297"/>
      <c r="N285" s="457"/>
      <c r="O285" s="458"/>
      <c r="P285" s="34"/>
      <c r="Q285" s="460"/>
      <c r="R285" s="463"/>
      <c r="S285" s="464"/>
      <c r="X285" s="3"/>
      <c r="Z285" s="4"/>
      <c r="AA285" s="4"/>
      <c r="AB285" s="4"/>
    </row>
    <row r="286" spans="1:28" s="45" customFormat="1" ht="11.25" customHeight="1" thickBot="1">
      <c r="A286" s="358"/>
      <c r="B286" s="48"/>
      <c r="C286" s="39"/>
      <c r="D286" s="40"/>
      <c r="E286" s="41"/>
      <c r="F286" s="42"/>
      <c r="G286" s="42"/>
      <c r="H286" s="49" t="b">
        <f>N286</f>
        <v>1</v>
      </c>
      <c r="I286" s="51">
        <f>IF(H286,1,0)</f>
        <v>1</v>
      </c>
      <c r="J286" s="20"/>
      <c r="K286" s="43"/>
      <c r="L286" s="43"/>
      <c r="M286" s="43"/>
      <c r="N286" s="20" t="b">
        <f>Q286</f>
        <v>1</v>
      </c>
      <c r="O286" s="21"/>
      <c r="P286" s="21"/>
      <c r="Q286" s="21" t="b">
        <f>NOT(OR(Q284="",Q284="Введите здесь значение"))</f>
        <v>1</v>
      </c>
      <c r="R286" s="21"/>
      <c r="S286" s="21"/>
      <c r="T286" s="21"/>
      <c r="U286" s="21"/>
      <c r="V286" s="43"/>
      <c r="W286" s="43"/>
      <c r="X286" s="43"/>
      <c r="Y286" s="43"/>
      <c r="Z286" s="43"/>
      <c r="AA286" s="44"/>
      <c r="AB286" s="43"/>
    </row>
    <row r="287" spans="1:28" ht="69" customHeight="1">
      <c r="A287" s="117" t="s">
        <v>762</v>
      </c>
      <c r="B287" s="9"/>
      <c r="C287" s="15"/>
      <c r="D287" s="13"/>
      <c r="E287" s="14"/>
      <c r="H287" s="40"/>
      <c r="I287" s="50"/>
      <c r="J287" s="38"/>
      <c r="K287" s="465" t="s">
        <v>763</v>
      </c>
      <c r="L287" s="466"/>
      <c r="M287" s="298"/>
      <c r="N287" s="455">
        <f>IF(NOT(AND(Справочник!H$97,Q289)),"Этот показатель вычисляется по введенному значению в ячейке справа",IF(OR(Q287&gt;Справочник!G$97,Справочник!G$97=0),0,ROUND(Q287/Справочник!G$97+0.00045,3)))</f>
        <v>0.77</v>
      </c>
      <c r="O287" s="456"/>
      <c r="P287" s="33"/>
      <c r="Q287" s="459">
        <v>10</v>
      </c>
      <c r="R287" s="461" t="s">
        <v>764</v>
      </c>
      <c r="S287" s="462"/>
      <c r="X287" s="3"/>
      <c r="Z287" s="4"/>
      <c r="AA287" s="4"/>
      <c r="AB287" s="4"/>
    </row>
    <row r="288" spans="1:28" ht="69" customHeight="1" thickBot="1">
      <c r="B288" s="9"/>
      <c r="C288" s="15"/>
      <c r="D288" s="13"/>
      <c r="E288" s="14"/>
      <c r="H288" s="40"/>
      <c r="I288" s="16"/>
      <c r="J288" s="25"/>
      <c r="K288" s="467"/>
      <c r="L288" s="468"/>
      <c r="M288" s="297"/>
      <c r="N288" s="457"/>
      <c r="O288" s="458"/>
      <c r="P288" s="34"/>
      <c r="Q288" s="460"/>
      <c r="R288" s="463"/>
      <c r="S288" s="464"/>
      <c r="X288" s="3"/>
      <c r="Z288" s="4"/>
      <c r="AA288" s="4"/>
      <c r="AB288" s="4"/>
    </row>
    <row r="289" spans="1:28" s="45" customFormat="1" ht="11.25" customHeight="1" thickBot="1">
      <c r="A289" s="358"/>
      <c r="B289" s="48"/>
      <c r="C289" s="39"/>
      <c r="D289" s="40"/>
      <c r="E289" s="41"/>
      <c r="F289" s="42"/>
      <c r="G289" s="42"/>
      <c r="H289" s="49" t="b">
        <f>N289</f>
        <v>1</v>
      </c>
      <c r="I289" s="51">
        <f>IF(H289,1,0)</f>
        <v>1</v>
      </c>
      <c r="J289" s="20"/>
      <c r="K289" s="43"/>
      <c r="L289" s="43"/>
      <c r="M289" s="43"/>
      <c r="N289" s="20" t="b">
        <f>Q289</f>
        <v>1</v>
      </c>
      <c r="O289" s="21"/>
      <c r="P289" s="21"/>
      <c r="Q289" s="21" t="b">
        <f>NOT(OR(Q287="",Q287="Введите здесь значение"))</f>
        <v>1</v>
      </c>
      <c r="R289" s="21"/>
      <c r="S289" s="21"/>
      <c r="T289" s="21"/>
      <c r="U289" s="21"/>
      <c r="V289" s="43"/>
      <c r="W289" s="43"/>
      <c r="X289" s="43"/>
      <c r="Y289" s="43"/>
      <c r="Z289" s="43"/>
      <c r="AA289" s="44"/>
      <c r="AB289" s="43"/>
    </row>
    <row r="290" spans="1:28" ht="68.25" customHeight="1">
      <c r="A290" s="117" t="s">
        <v>765</v>
      </c>
      <c r="B290" s="9"/>
      <c r="C290" s="15"/>
      <c r="D290" s="13"/>
      <c r="E290" s="14"/>
      <c r="H290" s="40"/>
      <c r="I290" s="50"/>
      <c r="J290" s="38"/>
      <c r="K290" s="465" t="s">
        <v>766</v>
      </c>
      <c r="L290" s="466"/>
      <c r="M290" s="298"/>
      <c r="N290" s="455">
        <f>IF(NOT(AND(Справочник!H$97,Q292)),"Этот показатель вычисляется по введенному значению в ячейке справа",IF(OR(Q290&gt;Справочник!G$97,Справочник!G$97=0),0,ROUND(Q290/Справочник!G$97+0.00045,3)))</f>
        <v>0.77</v>
      </c>
      <c r="O290" s="456"/>
      <c r="P290" s="33"/>
      <c r="Q290" s="459">
        <v>10</v>
      </c>
      <c r="R290" s="461" t="s">
        <v>767</v>
      </c>
      <c r="S290" s="462"/>
      <c r="X290" s="3"/>
      <c r="Z290" s="4"/>
      <c r="AA290" s="4"/>
      <c r="AB290" s="4"/>
    </row>
    <row r="291" spans="1:28" ht="68.25" customHeight="1" thickBot="1">
      <c r="B291" s="9"/>
      <c r="C291" s="15"/>
      <c r="D291" s="13"/>
      <c r="E291" s="14"/>
      <c r="H291" s="40"/>
      <c r="I291" s="16"/>
      <c r="J291" s="25"/>
      <c r="K291" s="467"/>
      <c r="L291" s="468"/>
      <c r="M291" s="297"/>
      <c r="N291" s="457"/>
      <c r="O291" s="458"/>
      <c r="P291" s="34"/>
      <c r="Q291" s="460"/>
      <c r="R291" s="463"/>
      <c r="S291" s="464"/>
      <c r="X291" s="3"/>
      <c r="Z291" s="4"/>
      <c r="AA291" s="4"/>
      <c r="AB291" s="4"/>
    </row>
    <row r="292" spans="1:28" s="45" customFormat="1" ht="11.25" customHeight="1" thickBot="1">
      <c r="A292" s="358"/>
      <c r="B292" s="48"/>
      <c r="C292" s="39"/>
      <c r="D292" s="40"/>
      <c r="E292" s="41"/>
      <c r="F292" s="42"/>
      <c r="G292" s="42"/>
      <c r="H292" s="49" t="b">
        <f>N292</f>
        <v>1</v>
      </c>
      <c r="I292" s="51">
        <f>IF(H292,1,0)</f>
        <v>1</v>
      </c>
      <c r="J292" s="20"/>
      <c r="K292" s="43"/>
      <c r="L292" s="43"/>
      <c r="M292" s="43"/>
      <c r="N292" s="20" t="b">
        <f>Q292</f>
        <v>1</v>
      </c>
      <c r="O292" s="21"/>
      <c r="P292" s="21"/>
      <c r="Q292" s="21" t="b">
        <f>NOT(OR(Q290="",Q290="Введите здесь значение"))</f>
        <v>1</v>
      </c>
      <c r="R292" s="21"/>
      <c r="S292" s="21"/>
      <c r="T292" s="21"/>
      <c r="U292" s="21"/>
      <c r="V292" s="43"/>
      <c r="W292" s="43"/>
      <c r="X292" s="43"/>
      <c r="Y292" s="43"/>
      <c r="Z292" s="43"/>
      <c r="AA292" s="44"/>
      <c r="AB292" s="43"/>
    </row>
    <row r="293" spans="1:28" ht="54" customHeight="1">
      <c r="A293" s="117" t="s">
        <v>768</v>
      </c>
      <c r="B293" s="9"/>
      <c r="C293" s="15"/>
      <c r="D293" s="13"/>
      <c r="E293" s="14"/>
      <c r="H293" s="40"/>
      <c r="I293" s="50"/>
      <c r="J293" s="38"/>
      <c r="K293" s="451" t="s">
        <v>769</v>
      </c>
      <c r="L293" s="452"/>
      <c r="M293" s="298"/>
      <c r="N293" s="455">
        <f>IF(NOT(AND(Справочник!H$97,Q295)),"Этот показатель вычисляется по введенному значению в ячейке справа",IF(OR(Q293&gt;Справочник!G$97,Справочник!G$97=0),0,ROUND(Q293/Справочник!G$97+0.00045,3)))</f>
        <v>0.69299999999999995</v>
      </c>
      <c r="O293" s="456"/>
      <c r="P293" s="33"/>
      <c r="Q293" s="459">
        <v>9</v>
      </c>
      <c r="R293" s="461" t="s">
        <v>770</v>
      </c>
      <c r="S293" s="462"/>
      <c r="X293" s="3"/>
      <c r="Z293" s="4"/>
      <c r="AA293" s="4"/>
      <c r="AB293" s="4"/>
    </row>
    <row r="294" spans="1:28" ht="54" customHeight="1" thickBot="1">
      <c r="B294" s="9"/>
      <c r="C294" s="15"/>
      <c r="D294" s="13"/>
      <c r="E294" s="14"/>
      <c r="H294" s="40"/>
      <c r="I294" s="16"/>
      <c r="J294" s="25"/>
      <c r="K294" s="453"/>
      <c r="L294" s="454"/>
      <c r="M294" s="297"/>
      <c r="N294" s="457"/>
      <c r="O294" s="458"/>
      <c r="P294" s="34"/>
      <c r="Q294" s="460"/>
      <c r="R294" s="463"/>
      <c r="S294" s="464"/>
      <c r="X294" s="3"/>
      <c r="Z294" s="4"/>
      <c r="AA294" s="4"/>
      <c r="AB294" s="4"/>
    </row>
    <row r="295" spans="1:28" s="45" customFormat="1" ht="11.25" customHeight="1" thickBot="1">
      <c r="A295" s="358"/>
      <c r="B295" s="48"/>
      <c r="C295" s="39"/>
      <c r="D295" s="40"/>
      <c r="E295" s="41"/>
      <c r="F295" s="42"/>
      <c r="G295" s="42"/>
      <c r="H295" s="49" t="b">
        <f>N295</f>
        <v>1</v>
      </c>
      <c r="I295" s="51">
        <f>IF(H295,1,0)</f>
        <v>1</v>
      </c>
      <c r="J295" s="20"/>
      <c r="K295" s="43"/>
      <c r="L295" s="43"/>
      <c r="M295" s="43"/>
      <c r="N295" s="20" t="b">
        <f>Q295</f>
        <v>1</v>
      </c>
      <c r="O295" s="21"/>
      <c r="P295" s="21"/>
      <c r="Q295" s="21" t="b">
        <f>NOT(OR(Q293="",Q293="Введите здесь значение"))</f>
        <v>1</v>
      </c>
      <c r="R295" s="21"/>
      <c r="S295" s="21"/>
      <c r="T295" s="21"/>
      <c r="U295" s="21"/>
      <c r="V295" s="43"/>
      <c r="W295" s="43"/>
      <c r="X295" s="43"/>
      <c r="Y295" s="43"/>
      <c r="Z295" s="43"/>
      <c r="AA295" s="44"/>
      <c r="AB295" s="43"/>
    </row>
    <row r="296" spans="1:28" ht="51" customHeight="1">
      <c r="A296" s="117" t="s">
        <v>771</v>
      </c>
      <c r="B296" s="9"/>
      <c r="C296" s="15"/>
      <c r="D296" s="13"/>
      <c r="E296" s="14"/>
      <c r="H296" s="40"/>
      <c r="I296" s="50"/>
      <c r="J296" s="38"/>
      <c r="K296" s="451" t="s">
        <v>772</v>
      </c>
      <c r="L296" s="452"/>
      <c r="M296" s="298"/>
      <c r="N296" s="455">
        <f>IF(NOT(AND(Справочник!H$97,Q298)),"Этот показатель вычисляется по введенному значению в ячейке справа",IF(OR(Q296&gt;Справочник!G$97,Справочник!G$97=0),0,ROUND(Q296/Справочник!G$97+0.00045,3)))</f>
        <v>0.38500000000000001</v>
      </c>
      <c r="O296" s="456"/>
      <c r="P296" s="33"/>
      <c r="Q296" s="459">
        <v>5</v>
      </c>
      <c r="R296" s="461" t="s">
        <v>773</v>
      </c>
      <c r="S296" s="462"/>
      <c r="X296" s="3"/>
      <c r="Z296" s="4"/>
      <c r="AA296" s="4"/>
      <c r="AB296" s="4"/>
    </row>
    <row r="297" spans="1:28" ht="51" customHeight="1" thickBot="1">
      <c r="B297" s="9"/>
      <c r="C297" s="15"/>
      <c r="D297" s="13"/>
      <c r="E297" s="14"/>
      <c r="H297" s="40"/>
      <c r="I297" s="16"/>
      <c r="J297" s="25"/>
      <c r="K297" s="453"/>
      <c r="L297" s="454"/>
      <c r="M297" s="297"/>
      <c r="N297" s="457"/>
      <c r="O297" s="458"/>
      <c r="P297" s="34"/>
      <c r="Q297" s="460"/>
      <c r="R297" s="463"/>
      <c r="S297" s="464"/>
      <c r="X297" s="3"/>
      <c r="Z297" s="4"/>
      <c r="AA297" s="4"/>
      <c r="AB297" s="4"/>
    </row>
    <row r="298" spans="1:28" s="45" customFormat="1" ht="11.25" customHeight="1" thickBot="1">
      <c r="A298" s="358"/>
      <c r="B298" s="48"/>
      <c r="C298" s="39"/>
      <c r="D298" s="40"/>
      <c r="E298" s="41"/>
      <c r="F298" s="42"/>
      <c r="G298" s="42"/>
      <c r="H298" s="49" t="b">
        <f>N298</f>
        <v>1</v>
      </c>
      <c r="I298" s="51">
        <f>IF(H298,1,0)</f>
        <v>1</v>
      </c>
      <c r="J298" s="20"/>
      <c r="K298" s="43"/>
      <c r="L298" s="43"/>
      <c r="M298" s="43"/>
      <c r="N298" s="20" t="b">
        <f>Q298</f>
        <v>1</v>
      </c>
      <c r="O298" s="21"/>
      <c r="P298" s="21"/>
      <c r="Q298" s="21" t="b">
        <f>NOT(OR(Q296="",Q296="Введите здесь значение"))</f>
        <v>1</v>
      </c>
      <c r="R298" s="21"/>
      <c r="S298" s="21"/>
      <c r="T298" s="21"/>
      <c r="U298" s="21"/>
      <c r="V298" s="43"/>
      <c r="W298" s="43"/>
      <c r="X298" s="43"/>
      <c r="Y298" s="43"/>
      <c r="Z298" s="43"/>
      <c r="AA298" s="44"/>
      <c r="AB298" s="43"/>
    </row>
    <row r="299" spans="1:28" ht="51" customHeight="1">
      <c r="A299" s="117" t="s">
        <v>774</v>
      </c>
      <c r="B299" s="9"/>
      <c r="C299" s="15"/>
      <c r="D299" s="13"/>
      <c r="E299" s="14"/>
      <c r="H299" s="40"/>
      <c r="I299" s="50"/>
      <c r="J299" s="38"/>
      <c r="K299" s="451" t="s">
        <v>775</v>
      </c>
      <c r="L299" s="452"/>
      <c r="M299" s="298"/>
      <c r="N299" s="455">
        <f>IF(NOT(AND(Справочник!H$97,Q301)),"Этот показатель вычисляется по введенному значению в ячейке справа",IF(OR(Q299&gt;Справочник!G$97,Справочник!G$97=0),0,ROUND(Q299/Справочник!G$97+0.00045,3)))</f>
        <v>0.53900000000000003</v>
      </c>
      <c r="O299" s="456"/>
      <c r="P299" s="33"/>
      <c r="Q299" s="459">
        <v>7</v>
      </c>
      <c r="R299" s="461" t="s">
        <v>776</v>
      </c>
      <c r="S299" s="462"/>
      <c r="X299" s="3"/>
      <c r="Z299" s="4"/>
      <c r="AA299" s="4"/>
      <c r="AB299" s="4"/>
    </row>
    <row r="300" spans="1:28" ht="51" customHeight="1" thickBot="1">
      <c r="B300" s="9"/>
      <c r="C300" s="15"/>
      <c r="D300" s="13"/>
      <c r="E300" s="14"/>
      <c r="I300" s="76"/>
      <c r="J300" s="25"/>
      <c r="K300" s="453"/>
      <c r="L300" s="454"/>
      <c r="M300" s="297"/>
      <c r="N300" s="457"/>
      <c r="O300" s="458"/>
      <c r="P300" s="34"/>
      <c r="Q300" s="460"/>
      <c r="R300" s="463"/>
      <c r="S300" s="464"/>
      <c r="X300" s="3"/>
      <c r="Z300" s="4"/>
      <c r="AA300" s="4"/>
      <c r="AB300" s="4"/>
    </row>
    <row r="301" spans="1:28" s="45" customFormat="1" ht="11.25" customHeight="1">
      <c r="A301" s="358"/>
      <c r="B301" s="48"/>
      <c r="C301" s="39"/>
      <c r="D301" s="40"/>
      <c r="E301" s="41"/>
      <c r="F301" s="42"/>
      <c r="G301" s="42"/>
      <c r="H301" s="54" t="b">
        <f>N301</f>
        <v>1</v>
      </c>
      <c r="I301" s="45">
        <f>IF(H301,1,0)</f>
        <v>1</v>
      </c>
      <c r="J301" s="20"/>
      <c r="K301" s="43"/>
      <c r="L301" s="43"/>
      <c r="M301" s="43"/>
      <c r="N301" s="20" t="b">
        <f>Q301</f>
        <v>1</v>
      </c>
      <c r="O301" s="21"/>
      <c r="P301" s="21"/>
      <c r="Q301" s="21" t="b">
        <f>NOT(OR(Q299="",Q299="Введите здесь значение"))</f>
        <v>1</v>
      </c>
      <c r="R301" s="21"/>
      <c r="S301" s="21"/>
      <c r="T301" s="21"/>
      <c r="U301" s="21"/>
      <c r="V301" s="43"/>
      <c r="W301" s="43"/>
      <c r="X301" s="43"/>
      <c r="Y301" s="43"/>
      <c r="Z301" s="43"/>
      <c r="AA301" s="44"/>
      <c r="AB301" s="43"/>
    </row>
    <row r="302" spans="1:28" ht="18" customHeight="1">
      <c r="A302" s="117" t="s">
        <v>777</v>
      </c>
      <c r="B302" s="9"/>
      <c r="C302" s="15"/>
      <c r="D302" s="40"/>
      <c r="E302" s="53"/>
      <c r="F302" s="38"/>
      <c r="G302" s="36"/>
      <c r="H302" s="451" t="s">
        <v>778</v>
      </c>
      <c r="I302" s="486"/>
      <c r="J302" s="486"/>
      <c r="K302" s="486"/>
      <c r="L302" s="486"/>
      <c r="M302" s="486"/>
      <c r="N302" s="486"/>
      <c r="O302" s="486"/>
      <c r="P302" s="486"/>
      <c r="Q302" s="486"/>
      <c r="R302" s="452"/>
      <c r="S302" s="4"/>
      <c r="T302" s="4"/>
      <c r="U302" s="4"/>
      <c r="V302" s="4"/>
      <c r="W302" s="4"/>
      <c r="X302" s="4"/>
      <c r="Y302" s="4"/>
      <c r="Z302" s="4"/>
      <c r="AA302" s="4"/>
      <c r="AB302" s="4"/>
    </row>
    <row r="303" spans="1:28" ht="18" customHeight="1">
      <c r="B303" s="9"/>
      <c r="C303" s="15"/>
      <c r="D303" s="40"/>
      <c r="E303" s="107"/>
      <c r="F303" s="25"/>
      <c r="G303" s="37"/>
      <c r="H303" s="453"/>
      <c r="I303" s="487"/>
      <c r="J303" s="487"/>
      <c r="K303" s="487"/>
      <c r="L303" s="487"/>
      <c r="M303" s="487"/>
      <c r="N303" s="487"/>
      <c r="O303" s="487"/>
      <c r="P303" s="487"/>
      <c r="Q303" s="487"/>
      <c r="R303" s="454"/>
      <c r="S303" s="4"/>
      <c r="T303" s="4"/>
      <c r="U303" s="4"/>
      <c r="V303" s="4"/>
      <c r="W303" s="4"/>
      <c r="X303" s="4"/>
      <c r="Y303" s="4"/>
      <c r="Z303" s="4"/>
      <c r="AA303" s="4"/>
      <c r="AB303" s="4"/>
    </row>
    <row r="304" spans="1:28" s="45" customFormat="1" ht="11.25" customHeight="1" thickBot="1">
      <c r="A304" s="358"/>
      <c r="B304" s="48"/>
      <c r="C304" s="39"/>
      <c r="D304" s="40"/>
      <c r="E304" s="41"/>
      <c r="F304" s="42"/>
      <c r="G304" s="35"/>
      <c r="H304" s="55"/>
      <c r="I304" s="60"/>
      <c r="J304" s="43"/>
      <c r="K304" s="43"/>
      <c r="L304" s="43"/>
      <c r="M304" s="43"/>
      <c r="N304" s="44"/>
      <c r="O304" s="43"/>
    </row>
    <row r="305" spans="1:28" ht="51" customHeight="1">
      <c r="A305" s="117" t="s">
        <v>779</v>
      </c>
      <c r="B305" s="9"/>
      <c r="C305" s="15"/>
      <c r="D305" s="13"/>
      <c r="E305" s="14"/>
      <c r="H305" s="40"/>
      <c r="I305" s="50"/>
      <c r="J305" s="38"/>
      <c r="K305" s="451" t="s">
        <v>780</v>
      </c>
      <c r="L305" s="452"/>
      <c r="M305" s="298"/>
      <c r="N305" s="455">
        <f>IF(NOT(AND(Справочник!H$97,Q307)),"Этот показатель вычисляется по введенному значению в ячейке справа",IF(OR(Q305&gt;Справочник!G$97,Справочник!G$97=0),0,ROUND(Q305/Справочник!G$97+0.00045,3)))</f>
        <v>0</v>
      </c>
      <c r="O305" s="456"/>
      <c r="P305" s="33"/>
      <c r="Q305" s="459">
        <v>0</v>
      </c>
      <c r="R305" s="461" t="s">
        <v>781</v>
      </c>
      <c r="S305" s="462"/>
      <c r="X305" s="3"/>
      <c r="Z305" s="4"/>
      <c r="AA305" s="4"/>
      <c r="AB305" s="4"/>
    </row>
    <row r="306" spans="1:28" ht="51" customHeight="1" thickBot="1">
      <c r="B306" s="9"/>
      <c r="C306" s="15"/>
      <c r="D306" s="13"/>
      <c r="E306" s="14"/>
      <c r="I306" s="22"/>
      <c r="J306" s="25"/>
      <c r="K306" s="453"/>
      <c r="L306" s="454"/>
      <c r="M306" s="297"/>
      <c r="N306" s="457"/>
      <c r="O306" s="458"/>
      <c r="P306" s="34"/>
      <c r="Q306" s="460"/>
      <c r="R306" s="463"/>
      <c r="S306" s="464"/>
      <c r="X306" s="3"/>
      <c r="Z306" s="4"/>
      <c r="AA306" s="4"/>
      <c r="AB306" s="4"/>
    </row>
    <row r="307" spans="1:28" s="45" customFormat="1" ht="11.25" customHeight="1">
      <c r="A307" s="358"/>
      <c r="B307" s="48"/>
      <c r="C307" s="39"/>
      <c r="D307" s="40"/>
      <c r="E307" s="41"/>
      <c r="F307" s="42"/>
      <c r="G307" s="42"/>
      <c r="H307" s="54" t="b">
        <f>N307</f>
        <v>1</v>
      </c>
      <c r="I307" s="45">
        <f>IF(H307,1,0)</f>
        <v>1</v>
      </c>
      <c r="J307" s="20"/>
      <c r="K307" s="43"/>
      <c r="L307" s="43"/>
      <c r="M307" s="43"/>
      <c r="N307" s="20" t="b">
        <f>Q307</f>
        <v>1</v>
      </c>
      <c r="O307" s="21"/>
      <c r="P307" s="21"/>
      <c r="Q307" s="21" t="b">
        <f>NOT(OR(Q305="",Q305="Введите здесь значение"))</f>
        <v>1</v>
      </c>
      <c r="R307" s="21"/>
      <c r="S307" s="21"/>
      <c r="T307" s="21"/>
      <c r="U307" s="21"/>
      <c r="V307" s="43"/>
      <c r="W307" s="43"/>
      <c r="X307" s="43"/>
      <c r="Y307" s="43"/>
      <c r="Z307" s="43"/>
      <c r="AA307" s="44"/>
      <c r="AB307" s="43"/>
    </row>
    <row r="308" spans="1:28" ht="18.75" customHeight="1">
      <c r="A308" s="117" t="s">
        <v>782</v>
      </c>
      <c r="B308" s="9"/>
      <c r="C308" s="15"/>
      <c r="D308" s="40"/>
      <c r="E308" s="53"/>
      <c r="F308" s="38"/>
      <c r="G308" s="36"/>
      <c r="H308" s="451" t="s">
        <v>783</v>
      </c>
      <c r="I308" s="486"/>
      <c r="J308" s="486"/>
      <c r="K308" s="486"/>
      <c r="L308" s="486"/>
      <c r="M308" s="486"/>
      <c r="N308" s="486"/>
      <c r="O308" s="486"/>
      <c r="P308" s="486"/>
      <c r="Q308" s="486"/>
      <c r="R308" s="452"/>
      <c r="S308" s="4"/>
      <c r="T308" s="4"/>
      <c r="U308" s="4"/>
      <c r="V308" s="4"/>
      <c r="W308" s="4"/>
      <c r="X308" s="4"/>
      <c r="Y308" s="4"/>
      <c r="Z308" s="4"/>
      <c r="AA308" s="4"/>
      <c r="AB308" s="4"/>
    </row>
    <row r="309" spans="1:28" ht="18.75" customHeight="1">
      <c r="B309" s="9"/>
      <c r="C309" s="15"/>
      <c r="D309" s="40"/>
      <c r="E309" s="107"/>
      <c r="F309" s="25"/>
      <c r="G309" s="37"/>
      <c r="H309" s="453"/>
      <c r="I309" s="487"/>
      <c r="J309" s="487"/>
      <c r="K309" s="487"/>
      <c r="L309" s="487"/>
      <c r="M309" s="487"/>
      <c r="N309" s="487"/>
      <c r="O309" s="487"/>
      <c r="P309" s="487"/>
      <c r="Q309" s="487"/>
      <c r="R309" s="454"/>
      <c r="S309" s="4"/>
      <c r="T309" s="4"/>
      <c r="U309" s="4"/>
      <c r="V309" s="4"/>
      <c r="W309" s="4"/>
      <c r="X309" s="4"/>
      <c r="Y309" s="4"/>
      <c r="Z309" s="4"/>
      <c r="AA309" s="4"/>
      <c r="AB309" s="4"/>
    </row>
    <row r="310" spans="1:28" s="45" customFormat="1" ht="11.25" customHeight="1" thickBot="1">
      <c r="A310" s="358"/>
      <c r="B310" s="48"/>
      <c r="C310" s="39"/>
      <c r="D310" s="40"/>
      <c r="E310" s="41"/>
      <c r="F310" s="42"/>
      <c r="G310" s="35"/>
      <c r="H310" s="55"/>
      <c r="I310" s="60"/>
      <c r="J310" s="43"/>
      <c r="K310" s="43"/>
      <c r="L310" s="43"/>
      <c r="M310" s="43"/>
      <c r="N310" s="44"/>
      <c r="O310" s="43"/>
    </row>
    <row r="311" spans="1:28" ht="51" customHeight="1">
      <c r="A311" s="117" t="s">
        <v>784</v>
      </c>
      <c r="B311" s="9"/>
      <c r="C311" s="15"/>
      <c r="D311" s="13"/>
      <c r="E311" s="14"/>
      <c r="H311" s="40"/>
      <c r="I311" s="50"/>
      <c r="J311" s="38"/>
      <c r="K311" s="451" t="s">
        <v>785</v>
      </c>
      <c r="L311" s="452"/>
      <c r="M311" s="298"/>
      <c r="N311" s="455">
        <f>IF(NOT(AND(Справочник!H$97,Q313)),"Этот показатель вычисляется по введенному значению в ячейке справа",IF(OR(Q311&gt;Справочник!G$97,Справочник!G$97=0),0,ROUND(Q311/Справочник!G$97+0.00045,3)))</f>
        <v>0.84699999999999998</v>
      </c>
      <c r="O311" s="456"/>
      <c r="P311" s="33"/>
      <c r="Q311" s="459">
        <v>11</v>
      </c>
      <c r="R311" s="461" t="s">
        <v>786</v>
      </c>
      <c r="S311" s="462"/>
      <c r="X311" s="3"/>
      <c r="Z311" s="4"/>
      <c r="AA311" s="4"/>
      <c r="AB311" s="4"/>
    </row>
    <row r="312" spans="1:28" ht="51" customHeight="1" thickBot="1">
      <c r="B312" s="9"/>
      <c r="C312" s="15"/>
      <c r="D312" s="13"/>
      <c r="E312" s="14"/>
      <c r="H312" s="40"/>
      <c r="I312" s="16"/>
      <c r="J312" s="25"/>
      <c r="K312" s="453"/>
      <c r="L312" s="454"/>
      <c r="M312" s="297"/>
      <c r="N312" s="457"/>
      <c r="O312" s="458"/>
      <c r="P312" s="34"/>
      <c r="Q312" s="460"/>
      <c r="R312" s="463"/>
      <c r="S312" s="464"/>
      <c r="X312" s="3"/>
      <c r="Z312" s="4"/>
      <c r="AA312" s="4"/>
      <c r="AB312" s="4"/>
    </row>
    <row r="313" spans="1:28" s="45" customFormat="1" ht="11.25" customHeight="1" thickBot="1">
      <c r="A313" s="358"/>
      <c r="B313" s="48"/>
      <c r="C313" s="39"/>
      <c r="D313" s="40"/>
      <c r="E313" s="41"/>
      <c r="F313" s="42"/>
      <c r="G313" s="42"/>
      <c r="H313" s="49" t="b">
        <f>N313</f>
        <v>1</v>
      </c>
      <c r="I313" s="51">
        <f>IF(H313,1,0)</f>
        <v>1</v>
      </c>
      <c r="J313" s="20"/>
      <c r="K313" s="43"/>
      <c r="L313" s="43"/>
      <c r="M313" s="43"/>
      <c r="N313" s="20" t="b">
        <f>Q313</f>
        <v>1</v>
      </c>
      <c r="O313" s="21"/>
      <c r="P313" s="21"/>
      <c r="Q313" s="21" t="b">
        <f>NOT(OR(Q311="",Q311="Введите здесь значение"))</f>
        <v>1</v>
      </c>
      <c r="R313" s="21"/>
      <c r="S313" s="21"/>
      <c r="T313" s="21"/>
      <c r="U313" s="21"/>
      <c r="V313" s="43"/>
      <c r="W313" s="43"/>
      <c r="X313" s="43"/>
      <c r="Y313" s="43"/>
      <c r="Z313" s="43"/>
      <c r="AA313" s="44"/>
      <c r="AB313" s="43"/>
    </row>
    <row r="314" spans="1:28" ht="69" customHeight="1">
      <c r="A314" s="117" t="s">
        <v>787</v>
      </c>
      <c r="B314" s="9"/>
      <c r="C314" s="15"/>
      <c r="D314" s="13"/>
      <c r="E314" s="14"/>
      <c r="H314" s="40"/>
      <c r="I314" s="50"/>
      <c r="J314" s="38"/>
      <c r="K314" s="465" t="s">
        <v>788</v>
      </c>
      <c r="L314" s="466"/>
      <c r="M314" s="298"/>
      <c r="N314" s="455">
        <f>IF(NOT(AND(Справочник!H$97,Q316)),"Этот показатель вычисляется по введенному значению в ячейке справа",IF(OR(Q314&gt;Справочник!G$97,Справочник!G$97=0),0,ROUND(Q314/Справочник!G$97+0.00045,3)))</f>
        <v>0.84699999999999998</v>
      </c>
      <c r="O314" s="456"/>
      <c r="P314" s="33"/>
      <c r="Q314" s="459">
        <v>11</v>
      </c>
      <c r="R314" s="461" t="s">
        <v>789</v>
      </c>
      <c r="S314" s="462"/>
      <c r="X314" s="3"/>
      <c r="Z314" s="4"/>
      <c r="AA314" s="4"/>
      <c r="AB314" s="4"/>
    </row>
    <row r="315" spans="1:28" ht="69" customHeight="1" thickBot="1">
      <c r="B315" s="9"/>
      <c r="C315" s="15"/>
      <c r="D315" s="13"/>
      <c r="E315" s="14"/>
      <c r="H315" s="40"/>
      <c r="I315" s="16"/>
      <c r="J315" s="25"/>
      <c r="K315" s="467"/>
      <c r="L315" s="468"/>
      <c r="M315" s="297"/>
      <c r="N315" s="457"/>
      <c r="O315" s="458"/>
      <c r="P315" s="34"/>
      <c r="Q315" s="460"/>
      <c r="R315" s="463"/>
      <c r="S315" s="464"/>
      <c r="X315" s="3"/>
      <c r="Z315" s="4"/>
      <c r="AA315" s="4"/>
      <c r="AB315" s="4"/>
    </row>
    <row r="316" spans="1:28" s="45" customFormat="1" ht="11.25" customHeight="1" thickBot="1">
      <c r="A316" s="358"/>
      <c r="B316" s="48"/>
      <c r="C316" s="39"/>
      <c r="D316" s="40"/>
      <c r="E316" s="41"/>
      <c r="F316" s="42"/>
      <c r="G316" s="42"/>
      <c r="H316" s="49" t="b">
        <f>N316</f>
        <v>1</v>
      </c>
      <c r="I316" s="51">
        <f>IF(H316,1,0)</f>
        <v>1</v>
      </c>
      <c r="J316" s="20"/>
      <c r="K316" s="43"/>
      <c r="L316" s="43"/>
      <c r="M316" s="43"/>
      <c r="N316" s="20" t="b">
        <f>Q316</f>
        <v>1</v>
      </c>
      <c r="O316" s="21"/>
      <c r="P316" s="21"/>
      <c r="Q316" s="21" t="b">
        <f>NOT(OR(Q314="",Q314="Введите здесь значение"))</f>
        <v>1</v>
      </c>
      <c r="R316" s="21"/>
      <c r="S316" s="21"/>
      <c r="T316" s="21"/>
      <c r="U316" s="21"/>
      <c r="V316" s="43"/>
      <c r="W316" s="43"/>
      <c r="X316" s="43"/>
      <c r="Y316" s="43"/>
      <c r="Z316" s="43"/>
      <c r="AA316" s="44"/>
      <c r="AB316" s="43"/>
    </row>
    <row r="317" spans="1:28" ht="67.5" customHeight="1">
      <c r="A317" s="117" t="s">
        <v>790</v>
      </c>
      <c r="B317" s="9"/>
      <c r="C317" s="15"/>
      <c r="D317" s="13"/>
      <c r="E317" s="14"/>
      <c r="H317" s="40"/>
      <c r="I317" s="50"/>
      <c r="J317" s="38"/>
      <c r="K317" s="465" t="s">
        <v>791</v>
      </c>
      <c r="L317" s="466"/>
      <c r="M317" s="298"/>
      <c r="N317" s="455">
        <f>IF(NOT(AND(Справочник!H$97,Q319)),"Этот показатель вычисляется по введенному значению в ячейке справа",IF(OR(Q317&gt;Справочник!G$97,Справочник!G$97=0),0,ROUND(Q317/Справочник!G$97+0.00045,3)))</f>
        <v>0.77</v>
      </c>
      <c r="O317" s="456"/>
      <c r="P317" s="33"/>
      <c r="Q317" s="459">
        <v>10</v>
      </c>
      <c r="R317" s="461" t="s">
        <v>792</v>
      </c>
      <c r="S317" s="462"/>
      <c r="X317" s="3"/>
      <c r="Z317" s="4"/>
      <c r="AA317" s="4"/>
      <c r="AB317" s="4"/>
    </row>
    <row r="318" spans="1:28" ht="67.5" customHeight="1" thickBot="1">
      <c r="B318" s="9"/>
      <c r="C318" s="15"/>
      <c r="D318" s="13"/>
      <c r="E318" s="14"/>
      <c r="H318" s="40"/>
      <c r="I318" s="16"/>
      <c r="J318" s="25"/>
      <c r="K318" s="467"/>
      <c r="L318" s="468"/>
      <c r="M318" s="297"/>
      <c r="N318" s="457"/>
      <c r="O318" s="458"/>
      <c r="P318" s="34"/>
      <c r="Q318" s="460"/>
      <c r="R318" s="463"/>
      <c r="S318" s="464"/>
      <c r="X318" s="3"/>
      <c r="Z318" s="4"/>
      <c r="AA318" s="4"/>
      <c r="AB318" s="4"/>
    </row>
    <row r="319" spans="1:28" s="45" customFormat="1" ht="11.25" customHeight="1" thickBot="1">
      <c r="A319" s="358"/>
      <c r="B319" s="48"/>
      <c r="C319" s="39"/>
      <c r="D319" s="40"/>
      <c r="E319" s="41"/>
      <c r="F319" s="42"/>
      <c r="G319" s="42"/>
      <c r="H319" s="49" t="b">
        <f>N319</f>
        <v>1</v>
      </c>
      <c r="I319" s="51">
        <f>IF(H319,1,0)</f>
        <v>1</v>
      </c>
      <c r="J319" s="20"/>
      <c r="K319" s="43"/>
      <c r="L319" s="43"/>
      <c r="M319" s="43"/>
      <c r="N319" s="20" t="b">
        <f>Q319</f>
        <v>1</v>
      </c>
      <c r="O319" s="21"/>
      <c r="P319" s="21"/>
      <c r="Q319" s="21" t="b">
        <f>NOT(OR(Q317="",Q317="Введите здесь значение"))</f>
        <v>1</v>
      </c>
      <c r="R319" s="21"/>
      <c r="S319" s="21"/>
      <c r="T319" s="21"/>
      <c r="U319" s="21"/>
      <c r="V319" s="43"/>
      <c r="W319" s="43"/>
      <c r="X319" s="43"/>
      <c r="Y319" s="43"/>
      <c r="Z319" s="43"/>
      <c r="AA319" s="44"/>
      <c r="AB319" s="43"/>
    </row>
    <row r="320" spans="1:28" ht="69" customHeight="1">
      <c r="A320" s="117" t="s">
        <v>793</v>
      </c>
      <c r="B320" s="9"/>
      <c r="C320" s="15"/>
      <c r="D320" s="13"/>
      <c r="E320" s="14"/>
      <c r="H320" s="40"/>
      <c r="I320" s="50"/>
      <c r="J320" s="38"/>
      <c r="K320" s="465" t="s">
        <v>794</v>
      </c>
      <c r="L320" s="466"/>
      <c r="M320" s="298"/>
      <c r="N320" s="455">
        <f>IF(NOT(AND(Справочник!H$97,Q322)),"Этот показатель вычисляется по введенному значению в ячейке справа",IF(OR(Q320&gt;Справочник!G$97,Справочник!G$97=0),0,ROUND(Q320/Справочник!G$97+0.00045,3)))</f>
        <v>0.77</v>
      </c>
      <c r="O320" s="456"/>
      <c r="P320" s="33"/>
      <c r="Q320" s="459">
        <v>10</v>
      </c>
      <c r="R320" s="461" t="s">
        <v>795</v>
      </c>
      <c r="S320" s="462"/>
      <c r="X320" s="3"/>
      <c r="Z320" s="4"/>
      <c r="AA320" s="4"/>
      <c r="AB320" s="4"/>
    </row>
    <row r="321" spans="1:28" ht="69" customHeight="1" thickBot="1">
      <c r="B321" s="9"/>
      <c r="C321" s="15"/>
      <c r="D321" s="13"/>
      <c r="E321" s="14"/>
      <c r="H321" s="40"/>
      <c r="I321" s="16"/>
      <c r="J321" s="25"/>
      <c r="K321" s="467"/>
      <c r="L321" s="468"/>
      <c r="M321" s="297"/>
      <c r="N321" s="457"/>
      <c r="O321" s="458"/>
      <c r="P321" s="34"/>
      <c r="Q321" s="460"/>
      <c r="R321" s="463"/>
      <c r="S321" s="464"/>
      <c r="X321" s="3"/>
      <c r="Z321" s="4"/>
      <c r="AA321" s="4"/>
      <c r="AB321" s="4"/>
    </row>
    <row r="322" spans="1:28" s="45" customFormat="1" ht="11.25" customHeight="1" thickBot="1">
      <c r="A322" s="358"/>
      <c r="B322" s="48"/>
      <c r="C322" s="39"/>
      <c r="D322" s="40"/>
      <c r="E322" s="41"/>
      <c r="F322" s="42"/>
      <c r="G322" s="42"/>
      <c r="H322" s="49" t="b">
        <f>N322</f>
        <v>1</v>
      </c>
      <c r="I322" s="51">
        <f>IF(H322,1,0)</f>
        <v>1</v>
      </c>
      <c r="J322" s="20"/>
      <c r="K322" s="43"/>
      <c r="L322" s="43"/>
      <c r="M322" s="43"/>
      <c r="N322" s="20" t="b">
        <f>Q322</f>
        <v>1</v>
      </c>
      <c r="O322" s="21"/>
      <c r="P322" s="21"/>
      <c r="Q322" s="21" t="b">
        <f>NOT(OR(Q320="",Q320="Введите здесь значение"))</f>
        <v>1</v>
      </c>
      <c r="R322" s="21"/>
      <c r="S322" s="21"/>
      <c r="T322" s="21"/>
      <c r="U322" s="21"/>
      <c r="V322" s="43"/>
      <c r="W322" s="43"/>
      <c r="X322" s="43"/>
      <c r="Y322" s="43"/>
      <c r="Z322" s="43"/>
      <c r="AA322" s="44"/>
      <c r="AB322" s="43"/>
    </row>
    <row r="323" spans="1:28" ht="51" customHeight="1">
      <c r="A323" s="117" t="s">
        <v>796</v>
      </c>
      <c r="B323" s="9"/>
      <c r="C323" s="15"/>
      <c r="D323" s="13"/>
      <c r="E323" s="14"/>
      <c r="H323" s="40"/>
      <c r="I323" s="50"/>
      <c r="J323" s="38"/>
      <c r="K323" s="451" t="s">
        <v>797</v>
      </c>
      <c r="L323" s="452"/>
      <c r="M323" s="298"/>
      <c r="N323" s="455">
        <f>IF(NOT(AND(Справочник!H$97,Q325)),"Этот показатель вычисляется по введенному значению в ячейке справа",IF(OR(Q323&gt;Справочник!G$97,Справочник!G$97=0),0,ROUND(Q323/Справочник!G$97+0.00045,3)))</f>
        <v>0.77</v>
      </c>
      <c r="O323" s="456"/>
      <c r="P323" s="33"/>
      <c r="Q323" s="459">
        <v>10</v>
      </c>
      <c r="R323" s="461" t="s">
        <v>798</v>
      </c>
      <c r="S323" s="462"/>
      <c r="X323" s="3"/>
      <c r="Z323" s="4"/>
      <c r="AA323" s="4"/>
      <c r="AB323" s="4"/>
    </row>
    <row r="324" spans="1:28" ht="51" customHeight="1" thickBot="1">
      <c r="B324" s="9"/>
      <c r="C324" s="15"/>
      <c r="D324" s="13"/>
      <c r="E324" s="14"/>
      <c r="H324" s="40"/>
      <c r="I324" s="16"/>
      <c r="J324" s="25"/>
      <c r="K324" s="453"/>
      <c r="L324" s="454"/>
      <c r="M324" s="297"/>
      <c r="N324" s="457"/>
      <c r="O324" s="458"/>
      <c r="P324" s="34"/>
      <c r="Q324" s="460"/>
      <c r="R324" s="463"/>
      <c r="S324" s="464"/>
      <c r="X324" s="3"/>
      <c r="Z324" s="4"/>
      <c r="AA324" s="4"/>
      <c r="AB324" s="4"/>
    </row>
    <row r="325" spans="1:28" s="45" customFormat="1" ht="11.25" customHeight="1" thickBot="1">
      <c r="A325" s="358"/>
      <c r="B325" s="48"/>
      <c r="C325" s="39"/>
      <c r="D325" s="40"/>
      <c r="E325" s="41"/>
      <c r="F325" s="42"/>
      <c r="G325" s="42"/>
      <c r="H325" s="49" t="b">
        <f>N325</f>
        <v>1</v>
      </c>
      <c r="I325" s="51">
        <f>IF(H325,1,0)</f>
        <v>1</v>
      </c>
      <c r="J325" s="20"/>
      <c r="K325" s="43"/>
      <c r="L325" s="43"/>
      <c r="M325" s="43"/>
      <c r="N325" s="20" t="b">
        <f>Q325</f>
        <v>1</v>
      </c>
      <c r="O325" s="21"/>
      <c r="P325" s="21"/>
      <c r="Q325" s="21" t="b">
        <f>NOT(OR(Q323="",Q323="Введите здесь значение"))</f>
        <v>1</v>
      </c>
      <c r="R325" s="21"/>
      <c r="S325" s="21"/>
      <c r="T325" s="21"/>
      <c r="U325" s="21"/>
      <c r="V325" s="43"/>
      <c r="W325" s="43"/>
      <c r="X325" s="43"/>
      <c r="Y325" s="43"/>
      <c r="Z325" s="43"/>
      <c r="AA325" s="44"/>
      <c r="AB325" s="43"/>
    </row>
    <row r="326" spans="1:28" ht="47.25" customHeight="1">
      <c r="A326" s="117" t="s">
        <v>799</v>
      </c>
      <c r="B326" s="9"/>
      <c r="C326" s="15"/>
      <c r="D326" s="13"/>
      <c r="E326" s="14"/>
      <c r="H326" s="40"/>
      <c r="I326" s="50"/>
      <c r="J326" s="38"/>
      <c r="K326" s="451" t="s">
        <v>800</v>
      </c>
      <c r="L326" s="452"/>
      <c r="M326" s="298"/>
      <c r="N326" s="455">
        <f>IF(NOT(AND(Справочник!H$97,Q328)),"Этот показатель вычисляется по введенному значению в ячейке справа",IF(OR(Q326&gt;Справочник!G$97,Справочник!G$97=0),0,ROUND(Q326/Справочник!G$97+0.00045,3)))</f>
        <v>0.61599999999999999</v>
      </c>
      <c r="O326" s="456"/>
      <c r="P326" s="33"/>
      <c r="Q326" s="459">
        <v>8</v>
      </c>
      <c r="R326" s="461" t="s">
        <v>801</v>
      </c>
      <c r="S326" s="462"/>
      <c r="X326" s="3"/>
      <c r="Z326" s="4"/>
      <c r="AA326" s="4"/>
      <c r="AB326" s="4"/>
    </row>
    <row r="327" spans="1:28" ht="47.25" customHeight="1" thickBot="1">
      <c r="B327" s="9"/>
      <c r="C327" s="15"/>
      <c r="D327" s="13"/>
      <c r="E327" s="14"/>
      <c r="H327" s="40"/>
      <c r="I327" s="16"/>
      <c r="J327" s="25"/>
      <c r="K327" s="453"/>
      <c r="L327" s="454"/>
      <c r="M327" s="297"/>
      <c r="N327" s="457"/>
      <c r="O327" s="458"/>
      <c r="P327" s="34"/>
      <c r="Q327" s="460"/>
      <c r="R327" s="463"/>
      <c r="S327" s="464"/>
      <c r="X327" s="3"/>
      <c r="Z327" s="4"/>
      <c r="AA327" s="4"/>
      <c r="AB327" s="4"/>
    </row>
    <row r="328" spans="1:28" s="45" customFormat="1" ht="11.25" customHeight="1" thickBot="1">
      <c r="A328" s="358"/>
      <c r="B328" s="48"/>
      <c r="C328" s="39"/>
      <c r="D328" s="40"/>
      <c r="E328" s="41"/>
      <c r="F328" s="42"/>
      <c r="G328" s="42"/>
      <c r="H328" s="49" t="b">
        <f>N328</f>
        <v>1</v>
      </c>
      <c r="I328" s="51">
        <f>IF(H328,1,0)</f>
        <v>1</v>
      </c>
      <c r="J328" s="20"/>
      <c r="K328" s="43"/>
      <c r="L328" s="43"/>
      <c r="M328" s="43"/>
      <c r="N328" s="20" t="b">
        <f>Q328</f>
        <v>1</v>
      </c>
      <c r="O328" s="21"/>
      <c r="P328" s="21"/>
      <c r="Q328" s="21" t="b">
        <f>NOT(OR(Q326="",Q326="Введите здесь значение"))</f>
        <v>1</v>
      </c>
      <c r="R328" s="21"/>
      <c r="S328" s="21"/>
      <c r="T328" s="21"/>
      <c r="U328" s="21"/>
      <c r="V328" s="43"/>
      <c r="W328" s="43"/>
      <c r="X328" s="43"/>
      <c r="Y328" s="43"/>
      <c r="Z328" s="43"/>
      <c r="AA328" s="44"/>
      <c r="AB328" s="43"/>
    </row>
    <row r="329" spans="1:28" ht="52.5" customHeight="1">
      <c r="A329" s="117" t="s">
        <v>802</v>
      </c>
      <c r="B329" s="9"/>
      <c r="C329" s="15"/>
      <c r="D329" s="13"/>
      <c r="E329" s="14"/>
      <c r="H329" s="40"/>
      <c r="I329" s="50"/>
      <c r="J329" s="38"/>
      <c r="K329" s="451" t="s">
        <v>803</v>
      </c>
      <c r="L329" s="452"/>
      <c r="M329" s="298"/>
      <c r="N329" s="455">
        <f>IF(NOT(AND(Справочник!H$97,Q331)),"Этот показатель вычисляется по введенному значению в ячейке справа",IF(OR(Q329&gt;Справочник!G$97,Справочник!G$97=0),0,ROUND(Q329/Справочник!G$97+0.00045,3)))</f>
        <v>0.69299999999999995</v>
      </c>
      <c r="O329" s="456"/>
      <c r="P329" s="33"/>
      <c r="Q329" s="459">
        <v>9</v>
      </c>
      <c r="R329" s="461" t="s">
        <v>804</v>
      </c>
      <c r="S329" s="462"/>
      <c r="X329" s="3"/>
      <c r="Z329" s="4"/>
      <c r="AA329" s="4"/>
      <c r="AB329" s="4"/>
    </row>
    <row r="330" spans="1:28" ht="52.5" customHeight="1" thickBot="1">
      <c r="B330" s="9"/>
      <c r="C330" s="15"/>
      <c r="D330" s="13"/>
      <c r="E330" s="14"/>
      <c r="I330" s="22"/>
      <c r="J330" s="25"/>
      <c r="K330" s="453"/>
      <c r="L330" s="454"/>
      <c r="M330" s="297"/>
      <c r="N330" s="457"/>
      <c r="O330" s="458"/>
      <c r="P330" s="34"/>
      <c r="Q330" s="460"/>
      <c r="R330" s="463"/>
      <c r="S330" s="464"/>
      <c r="X330" s="3"/>
      <c r="Z330" s="4"/>
      <c r="AA330" s="4"/>
      <c r="AB330" s="4"/>
    </row>
    <row r="331" spans="1:28" s="45" customFormat="1" ht="11.25" customHeight="1">
      <c r="A331" s="358"/>
      <c r="B331" s="48"/>
      <c r="C331" s="39"/>
      <c r="D331" s="40"/>
      <c r="E331" s="41"/>
      <c r="F331" s="42"/>
      <c r="G331" s="42"/>
      <c r="H331" s="54" t="b">
        <f>N331</f>
        <v>1</v>
      </c>
      <c r="I331" s="45">
        <f>IF(H331,1,0)</f>
        <v>1</v>
      </c>
      <c r="J331" s="20"/>
      <c r="K331" s="43"/>
      <c r="L331" s="43"/>
      <c r="M331" s="43"/>
      <c r="N331" s="20" t="b">
        <f>Q331</f>
        <v>1</v>
      </c>
      <c r="O331" s="21"/>
      <c r="P331" s="21"/>
      <c r="Q331" s="21" t="b">
        <f>NOT(OR(Q329="",Q329="Введите здесь значение"))</f>
        <v>1</v>
      </c>
      <c r="R331" s="21"/>
      <c r="S331" s="21"/>
      <c r="T331" s="21"/>
      <c r="U331" s="21"/>
      <c r="V331" s="43"/>
      <c r="W331" s="43"/>
      <c r="X331" s="43"/>
      <c r="Y331" s="43"/>
      <c r="Z331" s="43"/>
      <c r="AA331" s="44"/>
      <c r="AB331" s="43"/>
    </row>
    <row r="332" spans="1:28" ht="17.25" customHeight="1">
      <c r="A332" s="117" t="s">
        <v>805</v>
      </c>
      <c r="B332" s="9"/>
      <c r="C332" s="15"/>
      <c r="D332" s="40"/>
      <c r="E332" s="53"/>
      <c r="F332" s="38"/>
      <c r="G332" s="36"/>
      <c r="H332" s="451" t="s">
        <v>806</v>
      </c>
      <c r="I332" s="486"/>
      <c r="J332" s="486"/>
      <c r="K332" s="486"/>
      <c r="L332" s="486"/>
      <c r="M332" s="486"/>
      <c r="N332" s="486"/>
      <c r="O332" s="486"/>
      <c r="P332" s="486"/>
      <c r="Q332" s="486"/>
      <c r="R332" s="452"/>
      <c r="S332" s="4"/>
      <c r="T332" s="4"/>
      <c r="U332" s="4"/>
      <c r="V332" s="4"/>
      <c r="W332" s="4"/>
      <c r="X332" s="4"/>
      <c r="Y332" s="4"/>
      <c r="Z332" s="4"/>
      <c r="AA332" s="4"/>
      <c r="AB332" s="4"/>
    </row>
    <row r="333" spans="1:28" ht="17.25" customHeight="1">
      <c r="B333" s="9"/>
      <c r="C333" s="15"/>
      <c r="D333" s="40"/>
      <c r="E333" s="107"/>
      <c r="F333" s="25"/>
      <c r="G333" s="37"/>
      <c r="H333" s="453"/>
      <c r="I333" s="487"/>
      <c r="J333" s="487"/>
      <c r="K333" s="487"/>
      <c r="L333" s="487"/>
      <c r="M333" s="487"/>
      <c r="N333" s="487"/>
      <c r="O333" s="487"/>
      <c r="P333" s="487"/>
      <c r="Q333" s="487"/>
      <c r="R333" s="454"/>
      <c r="S333" s="4"/>
      <c r="T333" s="4"/>
      <c r="U333" s="4"/>
      <c r="V333" s="4"/>
      <c r="W333" s="4"/>
      <c r="X333" s="4"/>
      <c r="Y333" s="4"/>
      <c r="Z333" s="4"/>
      <c r="AA333" s="4"/>
      <c r="AB333" s="4"/>
    </row>
    <row r="334" spans="1:28" s="45" customFormat="1" ht="11.25" customHeight="1" thickBot="1">
      <c r="A334" s="358"/>
      <c r="B334" s="48"/>
      <c r="C334" s="39"/>
      <c r="D334" s="40"/>
      <c r="E334" s="41"/>
      <c r="F334" s="42"/>
      <c r="G334" s="35"/>
      <c r="H334" s="55"/>
      <c r="I334" s="60"/>
      <c r="J334" s="43"/>
      <c r="K334" s="44"/>
      <c r="L334" s="43"/>
    </row>
    <row r="335" spans="1:28" ht="54" customHeight="1">
      <c r="A335" s="117" t="s">
        <v>807</v>
      </c>
      <c r="B335" s="9"/>
      <c r="C335" s="15"/>
      <c r="D335" s="13"/>
      <c r="E335" s="14"/>
      <c r="H335" s="40"/>
      <c r="I335" s="50"/>
      <c r="J335" s="38"/>
      <c r="K335" s="465" t="s">
        <v>808</v>
      </c>
      <c r="L335" s="466"/>
      <c r="M335" s="298"/>
      <c r="N335" s="455">
        <f>IF(NOT(AND(Справочник!H$97,Q337)),"Этот показатель вычисляется по введенному значению в ячейке справа",IF(OR(Q335&gt;Справочник!G$97,Справочник!G$97=0),0,ROUND(Q335/Справочник!G$97+0.00045,3)))</f>
        <v>0</v>
      </c>
      <c r="O335" s="456"/>
      <c r="P335" s="33"/>
      <c r="Q335" s="459">
        <v>0</v>
      </c>
      <c r="R335" s="461" t="s">
        <v>809</v>
      </c>
      <c r="S335" s="462"/>
      <c r="X335" s="3"/>
      <c r="Z335" s="4"/>
      <c r="AA335" s="4"/>
      <c r="AB335" s="4"/>
    </row>
    <row r="336" spans="1:28" ht="54" customHeight="1" thickBot="1">
      <c r="B336" s="9"/>
      <c r="C336" s="15"/>
      <c r="D336" s="13"/>
      <c r="E336" s="14"/>
      <c r="H336" s="40"/>
      <c r="I336" s="16"/>
      <c r="J336" s="25"/>
      <c r="K336" s="467"/>
      <c r="L336" s="468"/>
      <c r="M336" s="297"/>
      <c r="N336" s="457"/>
      <c r="O336" s="458"/>
      <c r="P336" s="34"/>
      <c r="Q336" s="460"/>
      <c r="R336" s="463"/>
      <c r="S336" s="464"/>
      <c r="X336" s="3"/>
      <c r="Z336" s="4"/>
      <c r="AA336" s="4"/>
      <c r="AB336" s="4"/>
    </row>
    <row r="337" spans="1:28" s="45" customFormat="1" ht="11.25" customHeight="1" thickBot="1">
      <c r="A337" s="358"/>
      <c r="B337" s="48"/>
      <c r="C337" s="39"/>
      <c r="D337" s="40"/>
      <c r="E337" s="41"/>
      <c r="F337" s="42"/>
      <c r="G337" s="42"/>
      <c r="H337" s="49" t="b">
        <f>N337</f>
        <v>1</v>
      </c>
      <c r="I337" s="51">
        <f>IF(H337,1,0)</f>
        <v>1</v>
      </c>
      <c r="J337" s="20"/>
      <c r="K337" s="43"/>
      <c r="L337" s="43"/>
      <c r="M337" s="43"/>
      <c r="N337" s="20" t="b">
        <f>Q337</f>
        <v>1</v>
      </c>
      <c r="O337" s="21"/>
      <c r="P337" s="21"/>
      <c r="Q337" s="21" t="b">
        <f>NOT(OR(Q335="",Q335="Введите здесь значение"))</f>
        <v>1</v>
      </c>
      <c r="R337" s="21"/>
      <c r="S337" s="21"/>
      <c r="T337" s="21"/>
      <c r="U337" s="21"/>
      <c r="V337" s="43"/>
      <c r="W337" s="43"/>
      <c r="X337" s="43"/>
      <c r="Y337" s="43"/>
      <c r="Z337" s="43"/>
      <c r="AA337" s="44"/>
      <c r="AB337" s="43"/>
    </row>
    <row r="338" spans="1:28" ht="90.75" customHeight="1">
      <c r="A338" s="117" t="s">
        <v>810</v>
      </c>
      <c r="B338" s="9"/>
      <c r="C338" s="15"/>
      <c r="D338" s="13"/>
      <c r="E338" s="14"/>
      <c r="H338" s="40"/>
      <c r="I338" s="50"/>
      <c r="J338" s="38"/>
      <c r="K338" s="465" t="s">
        <v>811</v>
      </c>
      <c r="L338" s="466"/>
      <c r="M338" s="298"/>
      <c r="N338" s="455">
        <f>IF(NOT(AND(Справочник!H$97,Q340)),"Этот показатель вычисляется по введенному значению в ячейке справа",IF(OR(Q338&gt;Справочник!G$97,Справочник!G$97=0),0,ROUND(Q338/Справочник!G$97+0.00045,3)))</f>
        <v>0</v>
      </c>
      <c r="O338" s="456"/>
      <c r="P338" s="33"/>
      <c r="Q338" s="459">
        <v>0</v>
      </c>
      <c r="R338" s="461" t="s">
        <v>812</v>
      </c>
      <c r="S338" s="462"/>
      <c r="X338" s="3"/>
      <c r="Z338" s="4"/>
      <c r="AA338" s="4"/>
      <c r="AB338" s="4"/>
    </row>
    <row r="339" spans="1:28" ht="90.75" customHeight="1" thickBot="1">
      <c r="B339" s="9"/>
      <c r="C339" s="15"/>
      <c r="D339" s="13"/>
      <c r="E339" s="14"/>
      <c r="H339" s="40"/>
      <c r="I339" s="16"/>
      <c r="J339" s="25"/>
      <c r="K339" s="467"/>
      <c r="L339" s="468"/>
      <c r="M339" s="297"/>
      <c r="N339" s="457"/>
      <c r="O339" s="458"/>
      <c r="P339" s="34"/>
      <c r="Q339" s="460"/>
      <c r="R339" s="463"/>
      <c r="S339" s="464"/>
      <c r="X339" s="3"/>
      <c r="Z339" s="4"/>
      <c r="AA339" s="4"/>
      <c r="AB339" s="4"/>
    </row>
    <row r="340" spans="1:28" s="45" customFormat="1" ht="11.25" customHeight="1" thickBot="1">
      <c r="A340" s="358"/>
      <c r="B340" s="48"/>
      <c r="C340" s="39"/>
      <c r="D340" s="40"/>
      <c r="E340" s="41"/>
      <c r="F340" s="42"/>
      <c r="G340" s="42"/>
      <c r="H340" s="49" t="b">
        <f>N340</f>
        <v>1</v>
      </c>
      <c r="I340" s="51">
        <f>IF(H340,1,0)</f>
        <v>1</v>
      </c>
      <c r="J340" s="20"/>
      <c r="K340" s="43"/>
      <c r="L340" s="43"/>
      <c r="M340" s="43"/>
      <c r="N340" s="20" t="b">
        <f>Q340</f>
        <v>1</v>
      </c>
      <c r="O340" s="21"/>
      <c r="P340" s="21"/>
      <c r="Q340" s="21" t="b">
        <f>NOT(OR(Q338="",Q338="Введите здесь значение"))</f>
        <v>1</v>
      </c>
      <c r="R340" s="21"/>
      <c r="S340" s="21"/>
      <c r="T340" s="21"/>
      <c r="U340" s="21"/>
      <c r="V340" s="43"/>
      <c r="W340" s="43"/>
      <c r="X340" s="43"/>
      <c r="Y340" s="43"/>
      <c r="Z340" s="43"/>
      <c r="AA340" s="44"/>
      <c r="AB340" s="43"/>
    </row>
    <row r="341" spans="1:28" ht="82.5" customHeight="1">
      <c r="A341" s="117" t="s">
        <v>813</v>
      </c>
      <c r="B341" s="9"/>
      <c r="C341" s="15"/>
      <c r="D341" s="13"/>
      <c r="E341" s="14"/>
      <c r="H341" s="40"/>
      <c r="I341" s="50"/>
      <c r="J341" s="38"/>
      <c r="K341" s="465" t="s">
        <v>814</v>
      </c>
      <c r="L341" s="466"/>
      <c r="M341" s="298"/>
      <c r="N341" s="455">
        <f>IF(NOT(AND(Справочник!H$97,Q343)),"Этот показатель вычисляется по введенному значению в ячейке справа",IF(OR(Q341&gt;Справочник!G$97,Справочник!G$97=0),0,ROUND(Q341/Справочник!G$97+0.00045,3)))</f>
        <v>7.6999999999999999E-2</v>
      </c>
      <c r="O341" s="456"/>
      <c r="P341" s="33"/>
      <c r="Q341" s="459">
        <v>1</v>
      </c>
      <c r="R341" s="461" t="s">
        <v>815</v>
      </c>
      <c r="S341" s="462"/>
      <c r="X341" s="3"/>
      <c r="Z341" s="4"/>
      <c r="AA341" s="4"/>
      <c r="AB341" s="4"/>
    </row>
    <row r="342" spans="1:28" ht="82.5" customHeight="1" thickBot="1">
      <c r="B342" s="9"/>
      <c r="C342" s="15"/>
      <c r="D342" s="13"/>
      <c r="E342" s="14"/>
      <c r="H342" s="40"/>
      <c r="I342" s="16"/>
      <c r="J342" s="25"/>
      <c r="K342" s="467"/>
      <c r="L342" s="468"/>
      <c r="M342" s="297"/>
      <c r="N342" s="457"/>
      <c r="O342" s="458"/>
      <c r="P342" s="34"/>
      <c r="Q342" s="460"/>
      <c r="R342" s="463"/>
      <c r="S342" s="464"/>
      <c r="X342" s="3"/>
      <c r="Z342" s="4"/>
      <c r="AA342" s="4"/>
      <c r="AB342" s="4"/>
    </row>
    <row r="343" spans="1:28" s="45" customFormat="1" ht="11.25" customHeight="1" thickBot="1">
      <c r="A343" s="358"/>
      <c r="B343" s="48"/>
      <c r="C343" s="39"/>
      <c r="D343" s="40"/>
      <c r="E343" s="41"/>
      <c r="F343" s="42"/>
      <c r="G343" s="42"/>
      <c r="H343" s="49" t="b">
        <f>N343</f>
        <v>1</v>
      </c>
      <c r="I343" s="51">
        <f>IF(H343,1,0)</f>
        <v>1</v>
      </c>
      <c r="J343" s="20"/>
      <c r="K343" s="43"/>
      <c r="L343" s="43"/>
      <c r="M343" s="43"/>
      <c r="N343" s="20" t="b">
        <f>Q343</f>
        <v>1</v>
      </c>
      <c r="O343" s="21"/>
      <c r="P343" s="21"/>
      <c r="Q343" s="21" t="b">
        <f>NOT(OR(Q341="",Q341="Введите здесь значение"))</f>
        <v>1</v>
      </c>
      <c r="R343" s="21"/>
      <c r="S343" s="21"/>
      <c r="T343" s="21"/>
      <c r="U343" s="21"/>
      <c r="V343" s="43"/>
      <c r="W343" s="43"/>
      <c r="X343" s="43"/>
      <c r="Y343" s="43"/>
      <c r="Z343" s="43"/>
      <c r="AA343" s="44"/>
      <c r="AB343" s="43"/>
    </row>
    <row r="344" spans="1:28" ht="81.75" customHeight="1">
      <c r="A344" s="117" t="s">
        <v>816</v>
      </c>
      <c r="B344" s="9"/>
      <c r="C344" s="15"/>
      <c r="D344" s="13"/>
      <c r="E344" s="14"/>
      <c r="H344" s="40"/>
      <c r="I344" s="50"/>
      <c r="J344" s="38"/>
      <c r="K344" s="465" t="s">
        <v>817</v>
      </c>
      <c r="L344" s="466"/>
      <c r="M344" s="298"/>
      <c r="N344" s="455">
        <f>IF(NOT(AND(Справочник!H$97,Q346)),"Этот показатель вычисляется по введенному значению в ячейке справа",IF(OR(Q344&gt;Справочник!G$97,Справочник!G$97=0),0,ROUND(Q344/Справочник!G$97+0.00045,3)))</f>
        <v>0</v>
      </c>
      <c r="O344" s="456"/>
      <c r="P344" s="33"/>
      <c r="Q344" s="459">
        <v>0</v>
      </c>
      <c r="R344" s="461" t="s">
        <v>818</v>
      </c>
      <c r="S344" s="462"/>
      <c r="X344" s="3"/>
      <c r="Z344" s="4"/>
      <c r="AA344" s="4"/>
      <c r="AB344" s="4"/>
    </row>
    <row r="345" spans="1:28" ht="81.75" customHeight="1" thickBot="1">
      <c r="B345" s="9"/>
      <c r="C345" s="15"/>
      <c r="D345" s="13"/>
      <c r="E345" s="14"/>
      <c r="H345" s="40"/>
      <c r="I345" s="16"/>
      <c r="J345" s="25"/>
      <c r="K345" s="467"/>
      <c r="L345" s="468"/>
      <c r="M345" s="297"/>
      <c r="N345" s="457"/>
      <c r="O345" s="458"/>
      <c r="P345" s="34"/>
      <c r="Q345" s="460"/>
      <c r="R345" s="463"/>
      <c r="S345" s="464"/>
      <c r="X345" s="3"/>
      <c r="Z345" s="4"/>
      <c r="AA345" s="4"/>
      <c r="AB345" s="4"/>
    </row>
    <row r="346" spans="1:28" s="45" customFormat="1" ht="11.25" customHeight="1" thickBot="1">
      <c r="A346" s="358"/>
      <c r="B346" s="48"/>
      <c r="C346" s="39"/>
      <c r="D346" s="40"/>
      <c r="E346" s="41"/>
      <c r="F346" s="42"/>
      <c r="G346" s="42"/>
      <c r="H346" s="49" t="b">
        <f>N346</f>
        <v>1</v>
      </c>
      <c r="I346" s="51">
        <f>IF(H346,1,0)</f>
        <v>1</v>
      </c>
      <c r="J346" s="20"/>
      <c r="K346" s="43"/>
      <c r="L346" s="43"/>
      <c r="M346" s="43"/>
      <c r="N346" s="20" t="b">
        <f>Q346</f>
        <v>1</v>
      </c>
      <c r="O346" s="21"/>
      <c r="P346" s="21"/>
      <c r="Q346" s="21" t="b">
        <f>NOT(OR(Q344="",Q344="Введите здесь значение"))</f>
        <v>1</v>
      </c>
      <c r="R346" s="21"/>
      <c r="S346" s="21"/>
      <c r="T346" s="21"/>
      <c r="U346" s="21"/>
      <c r="V346" s="43"/>
      <c r="W346" s="43"/>
      <c r="X346" s="43"/>
      <c r="Y346" s="43"/>
      <c r="Z346" s="43"/>
      <c r="AA346" s="44"/>
      <c r="AB346" s="43"/>
    </row>
    <row r="347" spans="1:28" ht="60" customHeight="1">
      <c r="A347" s="117" t="s">
        <v>819</v>
      </c>
      <c r="B347" s="9"/>
      <c r="C347" s="15"/>
      <c r="D347" s="13"/>
      <c r="E347" s="14"/>
      <c r="H347" s="40"/>
      <c r="I347" s="50"/>
      <c r="J347" s="38"/>
      <c r="K347" s="465" t="s">
        <v>820</v>
      </c>
      <c r="L347" s="466"/>
      <c r="M347" s="298"/>
      <c r="N347" s="455">
        <f>IF(NOT(AND(Справочник!H$97,Q349)),"Этот показатель вычисляется по введенному значению в ячейке справа",IF(OR(Q347&gt;Справочник!G$97,Справочник!G$97=0),0,ROUND(Q347/Справочник!G$97+0.00045,3)))</f>
        <v>0</v>
      </c>
      <c r="O347" s="456"/>
      <c r="P347" s="33"/>
      <c r="Q347" s="459">
        <v>0</v>
      </c>
      <c r="R347" s="461" t="s">
        <v>821</v>
      </c>
      <c r="S347" s="462"/>
      <c r="X347" s="3"/>
      <c r="Z347" s="4"/>
      <c r="AA347" s="4"/>
      <c r="AB347" s="4"/>
    </row>
    <row r="348" spans="1:28" ht="60" customHeight="1" thickBot="1">
      <c r="B348" s="9"/>
      <c r="C348" s="15"/>
      <c r="D348" s="13"/>
      <c r="E348" s="14"/>
      <c r="H348" s="40"/>
      <c r="I348" s="16"/>
      <c r="J348" s="25"/>
      <c r="K348" s="467"/>
      <c r="L348" s="468"/>
      <c r="M348" s="297"/>
      <c r="N348" s="457"/>
      <c r="O348" s="458"/>
      <c r="P348" s="34"/>
      <c r="Q348" s="460"/>
      <c r="R348" s="463"/>
      <c r="S348" s="464"/>
      <c r="X348" s="3"/>
      <c r="Z348" s="4"/>
      <c r="AA348" s="4"/>
      <c r="AB348" s="4"/>
    </row>
    <row r="349" spans="1:28" s="45" customFormat="1" ht="11.25" customHeight="1" thickBot="1">
      <c r="A349" s="358"/>
      <c r="B349" s="48"/>
      <c r="C349" s="39"/>
      <c r="D349" s="40"/>
      <c r="E349" s="41"/>
      <c r="F349" s="42"/>
      <c r="G349" s="42"/>
      <c r="H349" s="49" t="b">
        <f>N349</f>
        <v>1</v>
      </c>
      <c r="I349" s="51">
        <f>IF(H349,1,0)</f>
        <v>1</v>
      </c>
      <c r="J349" s="20"/>
      <c r="K349" s="43"/>
      <c r="L349" s="43"/>
      <c r="M349" s="43"/>
      <c r="N349" s="20" t="b">
        <f>Q349</f>
        <v>1</v>
      </c>
      <c r="O349" s="21"/>
      <c r="P349" s="21"/>
      <c r="Q349" s="21" t="b">
        <f>NOT(OR(Q347="",Q347="Введите здесь значение"))</f>
        <v>1</v>
      </c>
      <c r="R349" s="21"/>
      <c r="S349" s="21"/>
      <c r="T349" s="21"/>
      <c r="U349" s="21"/>
      <c r="V349" s="43"/>
      <c r="W349" s="43"/>
      <c r="X349" s="43"/>
      <c r="Y349" s="43"/>
      <c r="Z349" s="43"/>
      <c r="AA349" s="44"/>
      <c r="AB349" s="43"/>
    </row>
    <row r="350" spans="1:28" ht="54" customHeight="1">
      <c r="A350" s="117" t="s">
        <v>822</v>
      </c>
      <c r="B350" s="9"/>
      <c r="C350" s="15"/>
      <c r="D350" s="13"/>
      <c r="E350" s="14"/>
      <c r="H350" s="40"/>
      <c r="I350" s="50"/>
      <c r="J350" s="38"/>
      <c r="K350" s="465" t="s">
        <v>823</v>
      </c>
      <c r="L350" s="466"/>
      <c r="M350" s="298"/>
      <c r="N350" s="455">
        <f>IF(NOT(AND(Справочник!H$97,Q352)),"Этот показатель вычисляется по введенному значению в ячейке справа",IF(OR(Q350&gt;Справочник!G$97,Справочник!G$97=0),0,ROUND(Q350/Справочник!G$97+0.00045,3)))</f>
        <v>0</v>
      </c>
      <c r="O350" s="456"/>
      <c r="P350" s="33"/>
      <c r="Q350" s="459">
        <v>0</v>
      </c>
      <c r="R350" s="461" t="s">
        <v>824</v>
      </c>
      <c r="S350" s="462"/>
      <c r="X350" s="3"/>
      <c r="Z350" s="4"/>
      <c r="AA350" s="4"/>
      <c r="AB350" s="4"/>
    </row>
    <row r="351" spans="1:28" ht="54" customHeight="1" thickBot="1">
      <c r="B351" s="9"/>
      <c r="C351" s="15"/>
      <c r="D351" s="13"/>
      <c r="E351" s="14"/>
      <c r="H351" s="40"/>
      <c r="I351" s="16"/>
      <c r="J351" s="25"/>
      <c r="K351" s="467"/>
      <c r="L351" s="468"/>
      <c r="M351" s="297"/>
      <c r="N351" s="457"/>
      <c r="O351" s="458"/>
      <c r="P351" s="34"/>
      <c r="Q351" s="460"/>
      <c r="R351" s="463"/>
      <c r="S351" s="464"/>
      <c r="X351" s="3"/>
      <c r="Z351" s="4"/>
      <c r="AA351" s="4"/>
      <c r="AB351" s="4"/>
    </row>
    <row r="352" spans="1:28" s="45" customFormat="1" ht="11.25" customHeight="1" thickBot="1">
      <c r="A352" s="358"/>
      <c r="B352" s="48"/>
      <c r="C352" s="39"/>
      <c r="D352" s="40"/>
      <c r="E352" s="41"/>
      <c r="F352" s="42"/>
      <c r="G352" s="42"/>
      <c r="H352" s="49" t="b">
        <f>N352</f>
        <v>1</v>
      </c>
      <c r="I352" s="51">
        <f>IF(H352,1,0)</f>
        <v>1</v>
      </c>
      <c r="J352" s="20"/>
      <c r="K352" s="43"/>
      <c r="L352" s="43"/>
      <c r="M352" s="43"/>
      <c r="N352" s="20" t="b">
        <f>Q352</f>
        <v>1</v>
      </c>
      <c r="O352" s="21"/>
      <c r="P352" s="21"/>
      <c r="Q352" s="21" t="b">
        <f>NOT(OR(Q350="",Q350="Введите здесь значение"))</f>
        <v>1</v>
      </c>
      <c r="R352" s="21"/>
      <c r="S352" s="21"/>
      <c r="T352" s="21"/>
      <c r="U352" s="21"/>
      <c r="V352" s="43"/>
      <c r="W352" s="43"/>
      <c r="X352" s="43"/>
      <c r="Y352" s="43"/>
      <c r="Z352" s="43"/>
      <c r="AA352" s="44"/>
      <c r="AB352" s="43"/>
    </row>
    <row r="353" spans="1:28" ht="61.5" customHeight="1">
      <c r="A353" s="117" t="s">
        <v>825</v>
      </c>
      <c r="B353" s="9"/>
      <c r="C353" s="15"/>
      <c r="D353" s="13"/>
      <c r="E353" s="14"/>
      <c r="H353" s="40"/>
      <c r="I353" s="50"/>
      <c r="J353" s="38"/>
      <c r="K353" s="465" t="s">
        <v>826</v>
      </c>
      <c r="L353" s="466"/>
      <c r="M353" s="298"/>
      <c r="N353" s="455">
        <f>IF(NOT(AND(Справочник!H$97,Q355)),"Этот показатель вычисляется по введенному значению в ячейке справа",IF(OR(Q353&gt;Справочник!G$97,Справочник!G$97=0),0,ROUND(Q353/Справочник!G$97+0.00045,3)))</f>
        <v>0</v>
      </c>
      <c r="O353" s="456"/>
      <c r="P353" s="33"/>
      <c r="Q353" s="459">
        <v>0</v>
      </c>
      <c r="R353" s="461" t="s">
        <v>827</v>
      </c>
      <c r="S353" s="462"/>
      <c r="X353" s="3"/>
      <c r="Z353" s="4"/>
      <c r="AA353" s="4"/>
      <c r="AB353" s="4"/>
    </row>
    <row r="354" spans="1:28" ht="61.5" customHeight="1" thickBot="1">
      <c r="B354" s="9"/>
      <c r="C354" s="15"/>
      <c r="D354" s="13"/>
      <c r="E354" s="14"/>
      <c r="I354" s="22"/>
      <c r="J354" s="25"/>
      <c r="K354" s="467"/>
      <c r="L354" s="468"/>
      <c r="M354" s="297"/>
      <c r="N354" s="457"/>
      <c r="O354" s="458"/>
      <c r="P354" s="34"/>
      <c r="Q354" s="460"/>
      <c r="R354" s="463"/>
      <c r="S354" s="464"/>
      <c r="X354" s="3"/>
      <c r="Z354" s="4"/>
      <c r="AA354" s="4"/>
      <c r="AB354" s="4"/>
    </row>
    <row r="355" spans="1:28" s="45" customFormat="1" ht="11.25" customHeight="1">
      <c r="A355" s="358"/>
      <c r="B355" s="48"/>
      <c r="C355" s="39"/>
      <c r="D355" s="40"/>
      <c r="E355" s="41"/>
      <c r="F355" s="42"/>
      <c r="G355" s="42"/>
      <c r="H355" s="54" t="b">
        <f>N355</f>
        <v>1</v>
      </c>
      <c r="I355" s="45">
        <f>IF(H355,1,0)</f>
        <v>1</v>
      </c>
      <c r="J355" s="20"/>
      <c r="K355" s="43"/>
      <c r="L355" s="43"/>
      <c r="M355" s="43"/>
      <c r="N355" s="20" t="b">
        <f>Q355</f>
        <v>1</v>
      </c>
      <c r="O355" s="21"/>
      <c r="P355" s="21"/>
      <c r="Q355" s="21" t="b">
        <f>NOT(OR(Q353="",Q353="Введите здесь значение"))</f>
        <v>1</v>
      </c>
      <c r="R355" s="21"/>
      <c r="S355" s="21"/>
      <c r="T355" s="21"/>
      <c r="U355" s="21"/>
      <c r="V355" s="43"/>
      <c r="W355" s="43"/>
      <c r="X355" s="43"/>
      <c r="Y355" s="43"/>
      <c r="Z355" s="43"/>
      <c r="AA355" s="44"/>
      <c r="AB355" s="43"/>
    </row>
    <row r="356" spans="1:28" ht="18" customHeight="1">
      <c r="A356" s="117" t="s">
        <v>828</v>
      </c>
      <c r="B356" s="9"/>
      <c r="C356" s="15"/>
      <c r="D356" s="40"/>
      <c r="E356" s="53"/>
      <c r="F356" s="38"/>
      <c r="G356" s="36"/>
      <c r="H356" s="451" t="s">
        <v>829</v>
      </c>
      <c r="I356" s="486"/>
      <c r="J356" s="486"/>
      <c r="K356" s="486"/>
      <c r="L356" s="486"/>
      <c r="M356" s="486"/>
      <c r="N356" s="486"/>
      <c r="O356" s="486"/>
      <c r="P356" s="486"/>
      <c r="Q356" s="486"/>
      <c r="R356" s="452"/>
      <c r="S356" s="4"/>
      <c r="T356" s="4"/>
      <c r="U356" s="4"/>
      <c r="V356" s="4"/>
      <c r="W356" s="4"/>
      <c r="X356" s="4"/>
      <c r="Y356" s="4"/>
      <c r="Z356" s="4"/>
      <c r="AA356" s="4"/>
      <c r="AB356" s="4"/>
    </row>
    <row r="357" spans="1:28" ht="18" customHeight="1">
      <c r="B357" s="9"/>
      <c r="C357" s="15"/>
      <c r="D357" s="40"/>
      <c r="E357" s="107"/>
      <c r="F357" s="25"/>
      <c r="G357" s="37"/>
      <c r="H357" s="453"/>
      <c r="I357" s="487"/>
      <c r="J357" s="487"/>
      <c r="K357" s="487"/>
      <c r="L357" s="487"/>
      <c r="M357" s="487"/>
      <c r="N357" s="487"/>
      <c r="O357" s="487"/>
      <c r="P357" s="487"/>
      <c r="Q357" s="487"/>
      <c r="R357" s="454"/>
      <c r="S357" s="4"/>
      <c r="T357" s="4"/>
      <c r="U357" s="4"/>
      <c r="V357" s="4"/>
      <c r="W357" s="4"/>
      <c r="X357" s="4"/>
      <c r="Y357" s="4"/>
      <c r="Z357" s="4"/>
      <c r="AA357" s="4"/>
      <c r="AB357" s="4"/>
    </row>
    <row r="358" spans="1:28" s="45" customFormat="1" ht="11.25" customHeight="1" thickBot="1">
      <c r="A358" s="358"/>
      <c r="B358" s="48"/>
      <c r="C358" s="39"/>
      <c r="D358" s="40"/>
      <c r="E358" s="41"/>
      <c r="F358" s="42"/>
      <c r="G358" s="35"/>
      <c r="H358" s="55"/>
      <c r="I358" s="60"/>
      <c r="J358" s="43"/>
      <c r="K358" s="43"/>
      <c r="L358" s="43"/>
      <c r="M358" s="43"/>
      <c r="N358" s="44"/>
      <c r="O358" s="43"/>
    </row>
    <row r="359" spans="1:28" ht="36" customHeight="1">
      <c r="A359" s="117" t="s">
        <v>830</v>
      </c>
      <c r="B359" s="9"/>
      <c r="C359" s="15"/>
      <c r="D359" s="13"/>
      <c r="E359" s="14"/>
      <c r="H359" s="40"/>
      <c r="I359" s="50"/>
      <c r="J359" s="38"/>
      <c r="K359" s="451" t="s">
        <v>831</v>
      </c>
      <c r="L359" s="452"/>
      <c r="M359" s="298"/>
      <c r="N359" s="455">
        <f>IF(NOT(AND(Справочник!H$97,Q361)),"Этот показатель вычисляется по введенному значению в ячейке справа",IF(OR(Q359&gt;Справочник!G$97,Справочник!G$97=0),0,ROUND(Q359/Справочник!G$97+0.00045,3)))</f>
        <v>0.38500000000000001</v>
      </c>
      <c r="O359" s="456"/>
      <c r="P359" s="33"/>
      <c r="Q359" s="459">
        <v>5</v>
      </c>
      <c r="R359" s="461" t="s">
        <v>832</v>
      </c>
      <c r="S359" s="462"/>
      <c r="X359" s="3"/>
      <c r="Z359" s="4"/>
      <c r="AA359" s="4"/>
      <c r="AB359" s="4"/>
    </row>
    <row r="360" spans="1:28" ht="36" customHeight="1" thickBot="1">
      <c r="B360" s="9"/>
      <c r="C360" s="15"/>
      <c r="D360" s="13"/>
      <c r="E360" s="14"/>
      <c r="H360" s="40"/>
      <c r="I360" s="16"/>
      <c r="J360" s="25"/>
      <c r="K360" s="453"/>
      <c r="L360" s="454"/>
      <c r="M360" s="297"/>
      <c r="N360" s="457"/>
      <c r="O360" s="458"/>
      <c r="P360" s="34"/>
      <c r="Q360" s="460"/>
      <c r="R360" s="463"/>
      <c r="S360" s="464"/>
      <c r="X360" s="3"/>
      <c r="Z360" s="4"/>
      <c r="AA360" s="4"/>
      <c r="AB360" s="4"/>
    </row>
    <row r="361" spans="1:28" s="45" customFormat="1" ht="11.25" customHeight="1" thickBot="1">
      <c r="A361" s="358"/>
      <c r="B361" s="48"/>
      <c r="C361" s="39"/>
      <c r="D361" s="40"/>
      <c r="E361" s="41"/>
      <c r="F361" s="42"/>
      <c r="G361" s="42"/>
      <c r="H361" s="49" t="b">
        <f>N361</f>
        <v>1</v>
      </c>
      <c r="I361" s="51">
        <f>IF(H361,1,0)</f>
        <v>1</v>
      </c>
      <c r="J361" s="20"/>
      <c r="K361" s="43"/>
      <c r="L361" s="43"/>
      <c r="M361" s="43"/>
      <c r="N361" s="20" t="b">
        <f>Q361</f>
        <v>1</v>
      </c>
      <c r="O361" s="21"/>
      <c r="P361" s="21"/>
      <c r="Q361" s="21" t="b">
        <f>NOT(OR(Q359="",Q359="Введите здесь значение"))</f>
        <v>1</v>
      </c>
      <c r="R361" s="21"/>
      <c r="S361" s="21"/>
      <c r="T361" s="21"/>
      <c r="U361" s="21"/>
      <c r="V361" s="43"/>
      <c r="W361" s="43"/>
      <c r="X361" s="43"/>
      <c r="Y361" s="43"/>
      <c r="Z361" s="43"/>
      <c r="AA361" s="44"/>
      <c r="AB361" s="43"/>
    </row>
    <row r="362" spans="1:28" ht="36" customHeight="1">
      <c r="A362" s="117" t="s">
        <v>833</v>
      </c>
      <c r="B362" s="9"/>
      <c r="C362" s="15"/>
      <c r="D362" s="13"/>
      <c r="E362" s="14"/>
      <c r="H362" s="40"/>
      <c r="I362" s="50"/>
      <c r="J362" s="38"/>
      <c r="K362" s="451" t="s">
        <v>834</v>
      </c>
      <c r="L362" s="452"/>
      <c r="M362" s="298"/>
      <c r="N362" s="455">
        <f>IF(NOT(AND(Справочник!H$97,Q364)),"Этот показатель вычисляется по введенному значению в ячейке справа",IF(OR(Q362&gt;Справочник!G$97,Справочник!G$97=0),0,ROUND(Q362/Справочник!G$97+0.00045,3)))</f>
        <v>7.6999999999999999E-2</v>
      </c>
      <c r="O362" s="456"/>
      <c r="P362" s="33"/>
      <c r="Q362" s="459">
        <v>1</v>
      </c>
      <c r="R362" s="461" t="s">
        <v>835</v>
      </c>
      <c r="S362" s="462"/>
      <c r="X362" s="3"/>
      <c r="Z362" s="4"/>
      <c r="AA362" s="4"/>
      <c r="AB362" s="4"/>
    </row>
    <row r="363" spans="1:28" ht="36" customHeight="1" thickBot="1">
      <c r="B363" s="9"/>
      <c r="C363" s="15"/>
      <c r="D363" s="13"/>
      <c r="E363" s="14"/>
      <c r="H363" s="40"/>
      <c r="I363" s="16"/>
      <c r="J363" s="25"/>
      <c r="K363" s="453"/>
      <c r="L363" s="454"/>
      <c r="M363" s="297"/>
      <c r="N363" s="457"/>
      <c r="O363" s="458"/>
      <c r="P363" s="34"/>
      <c r="Q363" s="460"/>
      <c r="R363" s="463"/>
      <c r="S363" s="464"/>
      <c r="X363" s="3"/>
      <c r="Z363" s="4"/>
      <c r="AA363" s="4"/>
      <c r="AB363" s="4"/>
    </row>
    <row r="364" spans="1:28" s="45" customFormat="1" ht="11.25" customHeight="1" thickBot="1">
      <c r="A364" s="358"/>
      <c r="B364" s="48"/>
      <c r="C364" s="39"/>
      <c r="D364" s="40"/>
      <c r="E364" s="41"/>
      <c r="F364" s="42"/>
      <c r="G364" s="42"/>
      <c r="H364" s="49" t="b">
        <f>N364</f>
        <v>1</v>
      </c>
      <c r="I364" s="51">
        <f>IF(H364,1,0)</f>
        <v>1</v>
      </c>
      <c r="J364" s="20"/>
      <c r="K364" s="43"/>
      <c r="L364" s="43"/>
      <c r="M364" s="43"/>
      <c r="N364" s="20" t="b">
        <f>Q364</f>
        <v>1</v>
      </c>
      <c r="O364" s="21"/>
      <c r="P364" s="21"/>
      <c r="Q364" s="21" t="b">
        <f>NOT(OR(Q362="",Q362="Введите здесь значение"))</f>
        <v>1</v>
      </c>
      <c r="R364" s="21"/>
      <c r="S364" s="21"/>
      <c r="T364" s="21"/>
      <c r="U364" s="21"/>
      <c r="V364" s="43"/>
      <c r="W364" s="43"/>
      <c r="X364" s="43"/>
      <c r="Y364" s="43"/>
      <c r="Z364" s="43"/>
      <c r="AA364" s="44"/>
      <c r="AB364" s="43"/>
    </row>
    <row r="365" spans="1:28" ht="36" customHeight="1">
      <c r="A365" s="117" t="s">
        <v>836</v>
      </c>
      <c r="B365" s="9"/>
      <c r="C365" s="15"/>
      <c r="D365" s="13"/>
      <c r="E365" s="14"/>
      <c r="H365" s="40"/>
      <c r="I365" s="50"/>
      <c r="J365" s="38"/>
      <c r="K365" s="451" t="s">
        <v>837</v>
      </c>
      <c r="L365" s="452"/>
      <c r="M365" s="298"/>
      <c r="N365" s="455">
        <f>IF(NOT(AND(Справочник!H$97,Q367)),"Этот показатель вычисляется по введенному значению в ячейке справа",IF(OR(Q365&gt;Справочник!G$97,Справочник!G$97=0),0,ROUND(Q365/Справочник!G$97+0.00045,3)))</f>
        <v>7.6999999999999999E-2</v>
      </c>
      <c r="O365" s="456"/>
      <c r="P365" s="33"/>
      <c r="Q365" s="459">
        <v>1</v>
      </c>
      <c r="R365" s="461" t="s">
        <v>838</v>
      </c>
      <c r="S365" s="462"/>
      <c r="X365" s="3"/>
      <c r="Z365" s="4"/>
      <c r="AA365" s="4"/>
      <c r="AB365" s="4"/>
    </row>
    <row r="366" spans="1:28" ht="36" customHeight="1" thickBot="1">
      <c r="B366" s="9"/>
      <c r="C366" s="15"/>
      <c r="D366" s="13"/>
      <c r="E366" s="14"/>
      <c r="I366" s="22"/>
      <c r="J366" s="25"/>
      <c r="K366" s="453"/>
      <c r="L366" s="454"/>
      <c r="M366" s="297"/>
      <c r="N366" s="457"/>
      <c r="O366" s="458"/>
      <c r="P366" s="34"/>
      <c r="Q366" s="460"/>
      <c r="R366" s="463"/>
      <c r="S366" s="464"/>
      <c r="X366" s="3"/>
      <c r="Z366" s="4"/>
      <c r="AA366" s="4"/>
      <c r="AB366" s="4"/>
    </row>
    <row r="367" spans="1:28" s="45" customFormat="1" ht="11.25" customHeight="1">
      <c r="A367" s="358"/>
      <c r="B367" s="48"/>
      <c r="C367" s="39"/>
      <c r="D367" s="40"/>
      <c r="E367" s="41"/>
      <c r="F367" s="42"/>
      <c r="G367" s="42"/>
      <c r="H367" s="54" t="b">
        <f>N367</f>
        <v>1</v>
      </c>
      <c r="I367" s="45">
        <f>IF(H367,1,0)</f>
        <v>1</v>
      </c>
      <c r="J367" s="20"/>
      <c r="K367" s="43"/>
      <c r="L367" s="43"/>
      <c r="M367" s="43"/>
      <c r="N367" s="20" t="b">
        <f>Q367</f>
        <v>1</v>
      </c>
      <c r="O367" s="21"/>
      <c r="P367" s="21"/>
      <c r="Q367" s="21" t="b">
        <f>NOT(OR(Q365="",Q365="Введите здесь значение"))</f>
        <v>1</v>
      </c>
      <c r="R367" s="21"/>
      <c r="S367" s="21"/>
      <c r="T367" s="21"/>
      <c r="U367" s="21"/>
      <c r="V367" s="43"/>
      <c r="W367" s="43"/>
      <c r="X367" s="43"/>
      <c r="Y367" s="43"/>
      <c r="Z367" s="43"/>
      <c r="AA367" s="44"/>
      <c r="AB367" s="43"/>
    </row>
    <row r="368" spans="1:28" ht="18" customHeight="1">
      <c r="A368" s="117" t="s">
        <v>839</v>
      </c>
      <c r="B368" s="9"/>
      <c r="C368" s="15"/>
      <c r="D368" s="40"/>
      <c r="E368" s="53"/>
      <c r="F368" s="38"/>
      <c r="G368" s="36"/>
      <c r="H368" s="451" t="s">
        <v>840</v>
      </c>
      <c r="I368" s="486"/>
      <c r="J368" s="486"/>
      <c r="K368" s="486"/>
      <c r="L368" s="486"/>
      <c r="M368" s="486"/>
      <c r="N368" s="486"/>
      <c r="O368" s="486"/>
      <c r="P368" s="486"/>
      <c r="Q368" s="486"/>
      <c r="R368" s="452"/>
      <c r="S368" s="4"/>
      <c r="T368" s="4"/>
      <c r="U368" s="4"/>
      <c r="V368" s="4"/>
      <c r="W368" s="4"/>
      <c r="X368" s="4"/>
      <c r="Y368" s="4"/>
      <c r="Z368" s="4"/>
      <c r="AA368" s="4"/>
      <c r="AB368" s="4"/>
    </row>
    <row r="369" spans="1:28" ht="18" customHeight="1">
      <c r="B369" s="9"/>
      <c r="C369" s="15"/>
      <c r="D369" s="40"/>
      <c r="E369" s="107"/>
      <c r="F369" s="25"/>
      <c r="G369" s="37"/>
      <c r="H369" s="453"/>
      <c r="I369" s="487"/>
      <c r="J369" s="487"/>
      <c r="K369" s="487"/>
      <c r="L369" s="487"/>
      <c r="M369" s="487"/>
      <c r="N369" s="487"/>
      <c r="O369" s="487"/>
      <c r="P369" s="487"/>
      <c r="Q369" s="487"/>
      <c r="R369" s="454"/>
      <c r="S369" s="4"/>
      <c r="T369" s="4"/>
      <c r="U369" s="4"/>
      <c r="V369" s="4"/>
      <c r="W369" s="4"/>
      <c r="X369" s="4"/>
      <c r="Y369" s="4"/>
      <c r="Z369" s="4"/>
      <c r="AA369" s="4"/>
      <c r="AB369" s="4"/>
    </row>
    <row r="370" spans="1:28" s="45" customFormat="1" ht="11.25" customHeight="1" thickBot="1">
      <c r="A370" s="358"/>
      <c r="B370" s="48"/>
      <c r="C370" s="39"/>
      <c r="D370" s="40"/>
      <c r="E370" s="41"/>
      <c r="F370" s="42"/>
      <c r="G370" s="35"/>
      <c r="H370" s="55"/>
      <c r="I370" s="60"/>
      <c r="J370" s="43"/>
      <c r="K370" s="43"/>
      <c r="L370" s="43"/>
      <c r="M370" s="43"/>
      <c r="N370" s="44"/>
      <c r="O370" s="43"/>
    </row>
    <row r="371" spans="1:28" ht="54" customHeight="1">
      <c r="A371" s="117" t="s">
        <v>841</v>
      </c>
      <c r="B371" s="9"/>
      <c r="C371" s="15"/>
      <c r="D371" s="13"/>
      <c r="E371" s="14"/>
      <c r="H371" s="40"/>
      <c r="I371" s="50"/>
      <c r="J371" s="38"/>
      <c r="K371" s="451" t="s">
        <v>842</v>
      </c>
      <c r="L371" s="452"/>
      <c r="M371" s="298"/>
      <c r="N371" s="455">
        <f>IF(NOT(AND(Справочник!H$97,Q373)),"Этот показатель вычисляется по введенному значению в ячейке справа",IF(OR(Q371&gt;Справочник!G$97,Справочник!G$97=0),0,ROUND(Q371/Справочник!G$97+0.00045,3)))</f>
        <v>0.77</v>
      </c>
      <c r="O371" s="456"/>
      <c r="P371" s="33"/>
      <c r="Q371" s="459">
        <v>10</v>
      </c>
      <c r="R371" s="461" t="s">
        <v>843</v>
      </c>
      <c r="S371" s="462"/>
      <c r="X371" s="3"/>
      <c r="Z371" s="4"/>
      <c r="AA371" s="4"/>
      <c r="AB371" s="4"/>
    </row>
    <row r="372" spans="1:28" ht="54" customHeight="1" thickBot="1">
      <c r="B372" s="9"/>
      <c r="C372" s="15"/>
      <c r="D372" s="13"/>
      <c r="E372" s="14"/>
      <c r="H372" s="40"/>
      <c r="I372" s="16"/>
      <c r="J372" s="25"/>
      <c r="K372" s="453"/>
      <c r="L372" s="454"/>
      <c r="M372" s="297"/>
      <c r="N372" s="457"/>
      <c r="O372" s="458"/>
      <c r="P372" s="34"/>
      <c r="Q372" s="460"/>
      <c r="R372" s="463"/>
      <c r="S372" s="464"/>
      <c r="X372" s="3"/>
      <c r="Z372" s="4"/>
      <c r="AA372" s="4"/>
      <c r="AB372" s="4"/>
    </row>
    <row r="373" spans="1:28" s="45" customFormat="1" ht="11.25" customHeight="1" thickBot="1">
      <c r="A373" s="358"/>
      <c r="B373" s="48"/>
      <c r="C373" s="39"/>
      <c r="D373" s="40"/>
      <c r="E373" s="41"/>
      <c r="F373" s="42"/>
      <c r="G373" s="42"/>
      <c r="H373" s="49" t="b">
        <f>N373</f>
        <v>1</v>
      </c>
      <c r="I373" s="51">
        <f>IF(H373,1,0)</f>
        <v>1</v>
      </c>
      <c r="J373" s="20"/>
      <c r="K373" s="43"/>
      <c r="L373" s="43"/>
      <c r="M373" s="43"/>
      <c r="N373" s="20" t="b">
        <f>Q373</f>
        <v>1</v>
      </c>
      <c r="O373" s="21"/>
      <c r="P373" s="21"/>
      <c r="Q373" s="21" t="b">
        <f>NOT(OR(Q371="",Q371="Введите здесь значение"))</f>
        <v>1</v>
      </c>
      <c r="R373" s="21"/>
      <c r="S373" s="21"/>
      <c r="T373" s="21"/>
      <c r="U373" s="21"/>
      <c r="V373" s="43"/>
      <c r="W373" s="43"/>
      <c r="X373" s="43"/>
      <c r="Y373" s="43"/>
      <c r="Z373" s="43"/>
      <c r="AA373" s="44"/>
      <c r="AB373" s="43"/>
    </row>
    <row r="374" spans="1:28" ht="76.5" customHeight="1">
      <c r="A374" s="117" t="s">
        <v>844</v>
      </c>
      <c r="B374" s="9"/>
      <c r="C374" s="15"/>
      <c r="D374" s="13"/>
      <c r="E374" s="14"/>
      <c r="H374" s="40"/>
      <c r="I374" s="50"/>
      <c r="J374" s="38"/>
      <c r="K374" s="465" t="s">
        <v>845</v>
      </c>
      <c r="L374" s="466"/>
      <c r="M374" s="298"/>
      <c r="N374" s="455">
        <f>IF(NOT(AND(Справочник!H$97,Q376)),"Этот показатель вычисляется по введенному значению в ячейке справа",IF(OR(Q374&gt;Справочник!G$97,Справочник!G$97=0),0,ROUND(Q374/Справочник!G$97+0.00045,3)))</f>
        <v>0.84699999999999998</v>
      </c>
      <c r="O374" s="456"/>
      <c r="P374" s="33"/>
      <c r="Q374" s="459">
        <v>11</v>
      </c>
      <c r="R374" s="461" t="s">
        <v>846</v>
      </c>
      <c r="S374" s="462"/>
      <c r="X374" s="3"/>
      <c r="Z374" s="4"/>
      <c r="AA374" s="4"/>
      <c r="AB374" s="4"/>
    </row>
    <row r="375" spans="1:28" ht="76.5" customHeight="1" thickBot="1">
      <c r="B375" s="9"/>
      <c r="C375" s="15"/>
      <c r="D375" s="13"/>
      <c r="E375" s="14"/>
      <c r="H375" s="40"/>
      <c r="I375" s="16"/>
      <c r="J375" s="25"/>
      <c r="K375" s="467"/>
      <c r="L375" s="468"/>
      <c r="M375" s="297"/>
      <c r="N375" s="457"/>
      <c r="O375" s="458"/>
      <c r="P375" s="34"/>
      <c r="Q375" s="460"/>
      <c r="R375" s="463"/>
      <c r="S375" s="464"/>
      <c r="X375" s="3"/>
      <c r="Z375" s="4"/>
      <c r="AA375" s="4"/>
      <c r="AB375" s="4"/>
    </row>
    <row r="376" spans="1:28" s="45" customFormat="1" ht="11.25" customHeight="1" thickBot="1">
      <c r="A376" s="358"/>
      <c r="B376" s="48"/>
      <c r="C376" s="39"/>
      <c r="D376" s="40"/>
      <c r="E376" s="41"/>
      <c r="F376" s="42"/>
      <c r="G376" s="42"/>
      <c r="H376" s="49" t="b">
        <f>N376</f>
        <v>1</v>
      </c>
      <c r="I376" s="51">
        <f>IF(H376,1,0)</f>
        <v>1</v>
      </c>
      <c r="J376" s="20"/>
      <c r="K376" s="43"/>
      <c r="L376" s="43"/>
      <c r="M376" s="43"/>
      <c r="N376" s="20" t="b">
        <f>Q376</f>
        <v>1</v>
      </c>
      <c r="O376" s="21"/>
      <c r="P376" s="21"/>
      <c r="Q376" s="21" t="b">
        <f>NOT(OR(Q374="",Q374="Введите здесь значение"))</f>
        <v>1</v>
      </c>
      <c r="R376" s="21"/>
      <c r="S376" s="21"/>
      <c r="T376" s="21"/>
      <c r="U376" s="21"/>
      <c r="V376" s="43"/>
      <c r="W376" s="43"/>
      <c r="X376" s="43"/>
      <c r="Y376" s="43"/>
      <c r="Z376" s="43"/>
      <c r="AA376" s="44"/>
      <c r="AB376" s="43"/>
    </row>
    <row r="377" spans="1:28" ht="68.25" customHeight="1">
      <c r="A377" s="117" t="s">
        <v>847</v>
      </c>
      <c r="B377" s="9"/>
      <c r="C377" s="15"/>
      <c r="D377" s="13"/>
      <c r="E377" s="14"/>
      <c r="H377" s="40"/>
      <c r="I377" s="50"/>
      <c r="J377" s="38"/>
      <c r="K377" s="465" t="s">
        <v>848</v>
      </c>
      <c r="L377" s="466"/>
      <c r="M377" s="298"/>
      <c r="N377" s="455">
        <f>IF(NOT(AND(Справочник!H$97,Q379)),"Этот показатель вычисляется по введенному значению в ячейке справа",IF(OR(Q377&gt;Справочник!G$97,Справочник!G$97=0),0,ROUND(Q377/Справочник!G$97+0.00045,3)))</f>
        <v>0.77</v>
      </c>
      <c r="O377" s="456"/>
      <c r="P377" s="33"/>
      <c r="Q377" s="459">
        <v>10</v>
      </c>
      <c r="R377" s="461" t="s">
        <v>849</v>
      </c>
      <c r="S377" s="462"/>
      <c r="X377" s="3"/>
      <c r="Z377" s="4"/>
      <c r="AA377" s="4"/>
      <c r="AB377" s="4"/>
    </row>
    <row r="378" spans="1:28" ht="68.25" customHeight="1" thickBot="1">
      <c r="B378" s="9"/>
      <c r="C378" s="15"/>
      <c r="D378" s="13"/>
      <c r="E378" s="14"/>
      <c r="H378" s="40"/>
      <c r="I378" s="16"/>
      <c r="J378" s="25"/>
      <c r="K378" s="467"/>
      <c r="L378" s="468"/>
      <c r="M378" s="297"/>
      <c r="N378" s="457"/>
      <c r="O378" s="458"/>
      <c r="P378" s="34"/>
      <c r="Q378" s="460"/>
      <c r="R378" s="463"/>
      <c r="S378" s="464"/>
      <c r="X378" s="3"/>
      <c r="Z378" s="4"/>
      <c r="AA378" s="4"/>
      <c r="AB378" s="4"/>
    </row>
    <row r="379" spans="1:28" s="45" customFormat="1" ht="11.25" customHeight="1" thickBot="1">
      <c r="A379" s="358"/>
      <c r="B379" s="48"/>
      <c r="C379" s="39"/>
      <c r="D379" s="40"/>
      <c r="E379" s="41"/>
      <c r="F379" s="42"/>
      <c r="G379" s="42"/>
      <c r="H379" s="49" t="b">
        <f>N379</f>
        <v>1</v>
      </c>
      <c r="I379" s="51">
        <f>IF(H379,1,0)</f>
        <v>1</v>
      </c>
      <c r="J379" s="20"/>
      <c r="K379" s="43"/>
      <c r="L379" s="43"/>
      <c r="M379" s="43"/>
      <c r="N379" s="20" t="b">
        <f>Q379</f>
        <v>1</v>
      </c>
      <c r="O379" s="21"/>
      <c r="P379" s="21"/>
      <c r="Q379" s="21" t="b">
        <f>NOT(OR(Q377="",Q377="Введите здесь значение"))</f>
        <v>1</v>
      </c>
      <c r="R379" s="21"/>
      <c r="S379" s="21"/>
      <c r="T379" s="21"/>
      <c r="U379" s="21"/>
      <c r="V379" s="43"/>
      <c r="W379" s="43"/>
      <c r="X379" s="43"/>
      <c r="Y379" s="43"/>
      <c r="Z379" s="43"/>
      <c r="AA379" s="44"/>
      <c r="AB379" s="43"/>
    </row>
    <row r="380" spans="1:28" ht="69" customHeight="1">
      <c r="A380" s="117" t="s">
        <v>850</v>
      </c>
      <c r="B380" s="9"/>
      <c r="C380" s="15"/>
      <c r="D380" s="13"/>
      <c r="E380" s="14"/>
      <c r="H380" s="40"/>
      <c r="I380" s="50"/>
      <c r="J380" s="38"/>
      <c r="K380" s="465" t="s">
        <v>851</v>
      </c>
      <c r="L380" s="466"/>
      <c r="M380" s="298"/>
      <c r="N380" s="455">
        <f>IF(NOT(AND(Справочник!H$97,Q382)),"Этот показатель вычисляется по введенному значению в ячейке справа",IF(OR(Q380&gt;Справочник!G$97,Справочник!G$97=0),0,ROUND(Q380/Справочник!G$97+0.00045,3)))</f>
        <v>0.77</v>
      </c>
      <c r="O380" s="456"/>
      <c r="P380" s="33"/>
      <c r="Q380" s="459">
        <v>10</v>
      </c>
      <c r="R380" s="461" t="s">
        <v>852</v>
      </c>
      <c r="S380" s="462"/>
      <c r="X380" s="3"/>
      <c r="Z380" s="4"/>
      <c r="AA380" s="4"/>
      <c r="AB380" s="4"/>
    </row>
    <row r="381" spans="1:28" ht="69" customHeight="1" thickBot="1">
      <c r="B381" s="9"/>
      <c r="C381" s="15"/>
      <c r="D381" s="13"/>
      <c r="E381" s="14"/>
      <c r="H381" s="40"/>
      <c r="I381" s="16"/>
      <c r="J381" s="25"/>
      <c r="K381" s="467"/>
      <c r="L381" s="468"/>
      <c r="M381" s="297"/>
      <c r="N381" s="457"/>
      <c r="O381" s="458"/>
      <c r="P381" s="34"/>
      <c r="Q381" s="460"/>
      <c r="R381" s="463"/>
      <c r="S381" s="464"/>
      <c r="X381" s="3"/>
      <c r="Z381" s="4"/>
      <c r="AA381" s="4"/>
      <c r="AB381" s="4"/>
    </row>
    <row r="382" spans="1:28" s="45" customFormat="1" ht="11.25" customHeight="1" thickBot="1">
      <c r="A382" s="358"/>
      <c r="B382" s="48"/>
      <c r="C382" s="39"/>
      <c r="D382" s="40"/>
      <c r="E382" s="41"/>
      <c r="F382" s="42"/>
      <c r="G382" s="42"/>
      <c r="H382" s="49" t="b">
        <f>N382</f>
        <v>1</v>
      </c>
      <c r="I382" s="51">
        <f>IF(H382,1,0)</f>
        <v>1</v>
      </c>
      <c r="J382" s="20"/>
      <c r="K382" s="43"/>
      <c r="L382" s="43"/>
      <c r="M382" s="43"/>
      <c r="N382" s="20" t="b">
        <f>Q382</f>
        <v>1</v>
      </c>
      <c r="O382" s="21"/>
      <c r="P382" s="21"/>
      <c r="Q382" s="21" t="b">
        <f>NOT(OR(Q380="",Q380="Введите здесь значение"))</f>
        <v>1</v>
      </c>
      <c r="R382" s="21"/>
      <c r="S382" s="21"/>
      <c r="T382" s="21"/>
      <c r="U382" s="21"/>
      <c r="V382" s="43"/>
      <c r="W382" s="43"/>
      <c r="X382" s="43"/>
      <c r="Y382" s="43"/>
      <c r="Z382" s="43"/>
      <c r="AA382" s="44"/>
      <c r="AB382" s="43"/>
    </row>
    <row r="383" spans="1:28" ht="54" customHeight="1">
      <c r="A383" s="117" t="s">
        <v>853</v>
      </c>
      <c r="B383" s="9"/>
      <c r="C383" s="15"/>
      <c r="D383" s="13"/>
      <c r="E383" s="14"/>
      <c r="H383" s="40"/>
      <c r="I383" s="50"/>
      <c r="J383" s="38"/>
      <c r="K383" s="451" t="s">
        <v>854</v>
      </c>
      <c r="L383" s="452"/>
      <c r="M383" s="298"/>
      <c r="N383" s="455">
        <f>IF(NOT(AND(Справочник!H$97,Q385)),"Этот показатель вычисляется по введенному значению в ячейке справа",IF(OR(Q383&gt;Справочник!G$97,Справочник!G$97=0),0,ROUND(Q383/Справочник!G$97+0.00045,3)))</f>
        <v>0.69299999999999995</v>
      </c>
      <c r="O383" s="456"/>
      <c r="P383" s="33"/>
      <c r="Q383" s="459">
        <v>9</v>
      </c>
      <c r="R383" s="461" t="s">
        <v>855</v>
      </c>
      <c r="S383" s="462"/>
      <c r="X383" s="3"/>
      <c r="Z383" s="4"/>
      <c r="AA383" s="4"/>
      <c r="AB383" s="4"/>
    </row>
    <row r="384" spans="1:28" ht="54" customHeight="1" thickBot="1">
      <c r="B384" s="9"/>
      <c r="C384" s="15"/>
      <c r="D384" s="13"/>
      <c r="E384" s="14"/>
      <c r="H384" s="40"/>
      <c r="I384" s="16"/>
      <c r="J384" s="25"/>
      <c r="K384" s="453"/>
      <c r="L384" s="454"/>
      <c r="M384" s="297"/>
      <c r="N384" s="457"/>
      <c r="O384" s="458"/>
      <c r="P384" s="34"/>
      <c r="Q384" s="460"/>
      <c r="R384" s="463"/>
      <c r="S384" s="464"/>
      <c r="X384" s="3"/>
      <c r="Z384" s="4"/>
      <c r="AA384" s="4"/>
      <c r="AB384" s="4"/>
    </row>
    <row r="385" spans="1:28" s="45" customFormat="1" ht="11.25" customHeight="1" thickBot="1">
      <c r="A385" s="358"/>
      <c r="B385" s="48"/>
      <c r="C385" s="39"/>
      <c r="D385" s="40"/>
      <c r="E385" s="41"/>
      <c r="F385" s="42"/>
      <c r="G385" s="42"/>
      <c r="H385" s="49" t="b">
        <f>N385</f>
        <v>1</v>
      </c>
      <c r="I385" s="51">
        <f>IF(H385,1,0)</f>
        <v>1</v>
      </c>
      <c r="J385" s="20"/>
      <c r="K385" s="43"/>
      <c r="L385" s="43"/>
      <c r="M385" s="43"/>
      <c r="N385" s="20" t="b">
        <f>Q385</f>
        <v>1</v>
      </c>
      <c r="O385" s="21"/>
      <c r="P385" s="21"/>
      <c r="Q385" s="21" t="b">
        <f>NOT(OR(Q383="",Q383="Введите здесь значение"))</f>
        <v>1</v>
      </c>
      <c r="R385" s="21"/>
      <c r="S385" s="21"/>
      <c r="T385" s="21"/>
      <c r="U385" s="21"/>
      <c r="V385" s="43"/>
      <c r="W385" s="43"/>
      <c r="X385" s="43"/>
      <c r="Y385" s="43"/>
      <c r="Z385" s="43"/>
      <c r="AA385" s="44"/>
      <c r="AB385" s="43"/>
    </row>
    <row r="386" spans="1:28" ht="54" customHeight="1">
      <c r="A386" s="117" t="s">
        <v>856</v>
      </c>
      <c r="B386" s="9"/>
      <c r="C386" s="15"/>
      <c r="D386" s="13"/>
      <c r="E386" s="14"/>
      <c r="H386" s="40"/>
      <c r="I386" s="50"/>
      <c r="J386" s="38"/>
      <c r="K386" s="451" t="s">
        <v>857</v>
      </c>
      <c r="L386" s="452"/>
      <c r="M386" s="298"/>
      <c r="N386" s="455">
        <f>IF(NOT(AND(Справочник!H$97,Q388)),"Этот показатель вычисляется по введенному значению в ячейке справа",IF(OR(Q386&gt;Справочник!G$97,Справочник!G$97=0),0,ROUND(Q386/Справочник!G$97+0.00045,3)))</f>
        <v>0.61599999999999999</v>
      </c>
      <c r="O386" s="456"/>
      <c r="P386" s="33"/>
      <c r="Q386" s="459">
        <v>8</v>
      </c>
      <c r="R386" s="461" t="s">
        <v>858</v>
      </c>
      <c r="S386" s="462"/>
      <c r="X386" s="3"/>
      <c r="Z386" s="4"/>
      <c r="AA386" s="4"/>
      <c r="AB386" s="4"/>
    </row>
    <row r="387" spans="1:28" ht="54" customHeight="1" thickBot="1">
      <c r="B387" s="9"/>
      <c r="C387" s="15"/>
      <c r="D387" s="13"/>
      <c r="E387" s="14"/>
      <c r="H387" s="40"/>
      <c r="I387" s="16"/>
      <c r="J387" s="25"/>
      <c r="K387" s="453"/>
      <c r="L387" s="454"/>
      <c r="M387" s="297"/>
      <c r="N387" s="457"/>
      <c r="O387" s="458"/>
      <c r="P387" s="34"/>
      <c r="Q387" s="460"/>
      <c r="R387" s="463"/>
      <c r="S387" s="464"/>
      <c r="X387" s="3"/>
      <c r="Z387" s="4"/>
      <c r="AA387" s="4"/>
      <c r="AB387" s="4"/>
    </row>
    <row r="388" spans="1:28" s="45" customFormat="1" ht="11.25" customHeight="1" thickBot="1">
      <c r="A388" s="358"/>
      <c r="B388" s="48"/>
      <c r="C388" s="39"/>
      <c r="D388" s="40"/>
      <c r="E388" s="41"/>
      <c r="F388" s="42"/>
      <c r="G388" s="42"/>
      <c r="H388" s="49" t="b">
        <f>N388</f>
        <v>1</v>
      </c>
      <c r="I388" s="51">
        <f>IF(H388,1,0)</f>
        <v>1</v>
      </c>
      <c r="J388" s="20"/>
      <c r="K388" s="43"/>
      <c r="L388" s="43"/>
      <c r="M388" s="43"/>
      <c r="N388" s="20" t="b">
        <f>Q388</f>
        <v>1</v>
      </c>
      <c r="O388" s="21"/>
      <c r="P388" s="21"/>
      <c r="Q388" s="21" t="b">
        <f>NOT(OR(Q386="",Q386="Введите здесь значение"))</f>
        <v>1</v>
      </c>
      <c r="R388" s="21"/>
      <c r="S388" s="21"/>
      <c r="T388" s="21"/>
      <c r="U388" s="21"/>
      <c r="V388" s="43"/>
      <c r="W388" s="43"/>
      <c r="X388" s="43"/>
      <c r="Y388" s="43"/>
      <c r="Z388" s="43"/>
      <c r="AA388" s="44"/>
      <c r="AB388" s="43"/>
    </row>
    <row r="389" spans="1:28" ht="54" customHeight="1">
      <c r="A389" s="117" t="s">
        <v>859</v>
      </c>
      <c r="B389" s="9"/>
      <c r="C389" s="15"/>
      <c r="D389" s="13"/>
      <c r="E389" s="14"/>
      <c r="H389" s="40"/>
      <c r="I389" s="50"/>
      <c r="J389" s="38"/>
      <c r="K389" s="451" t="s">
        <v>860</v>
      </c>
      <c r="L389" s="452"/>
      <c r="M389" s="298"/>
      <c r="N389" s="455">
        <f>IF(NOT(AND(Справочник!H$97,Q391)),"Этот показатель вычисляется по введенному значению в ячейке справа",IF(OR(Q389&gt;Справочник!G$97,Справочник!G$97=0),0,ROUND(Q389/Справочник!G$97+0.00045,3)))</f>
        <v>0.77</v>
      </c>
      <c r="O389" s="456"/>
      <c r="P389" s="33"/>
      <c r="Q389" s="459">
        <v>10</v>
      </c>
      <c r="R389" s="461" t="s">
        <v>861</v>
      </c>
      <c r="S389" s="462"/>
      <c r="X389" s="3"/>
      <c r="Z389" s="4"/>
      <c r="AA389" s="4"/>
      <c r="AB389" s="4"/>
    </row>
    <row r="390" spans="1:28" ht="54" customHeight="1" thickBot="1">
      <c r="B390" s="9"/>
      <c r="C390" s="15"/>
      <c r="D390" s="13"/>
      <c r="E390" s="14"/>
      <c r="I390" s="22"/>
      <c r="J390" s="25"/>
      <c r="K390" s="453"/>
      <c r="L390" s="454"/>
      <c r="M390" s="297"/>
      <c r="N390" s="457"/>
      <c r="O390" s="458"/>
      <c r="P390" s="34"/>
      <c r="Q390" s="460"/>
      <c r="R390" s="463"/>
      <c r="S390" s="464"/>
      <c r="X390" s="3"/>
      <c r="Z390" s="4"/>
      <c r="AA390" s="4"/>
      <c r="AB390" s="4"/>
    </row>
    <row r="391" spans="1:28" s="45" customFormat="1" ht="11.25" customHeight="1">
      <c r="A391" s="358"/>
      <c r="B391" s="48"/>
      <c r="C391" s="39"/>
      <c r="D391" s="40"/>
      <c r="E391" s="41"/>
      <c r="F391" s="42"/>
      <c r="G391" s="42"/>
      <c r="H391" s="54" t="b">
        <f>N391</f>
        <v>1</v>
      </c>
      <c r="I391" s="45">
        <f>IF(H391,1,0)</f>
        <v>1</v>
      </c>
      <c r="J391" s="20"/>
      <c r="K391" s="43"/>
      <c r="L391" s="43"/>
      <c r="M391" s="43"/>
      <c r="N391" s="20" t="b">
        <f>Q391</f>
        <v>1</v>
      </c>
      <c r="O391" s="21"/>
      <c r="P391" s="21"/>
      <c r="Q391" s="21" t="b">
        <f>NOT(OR(Q389="",Q389="Введите здесь значение"))</f>
        <v>1</v>
      </c>
      <c r="R391" s="21"/>
      <c r="S391" s="21"/>
      <c r="T391" s="21"/>
      <c r="U391" s="21"/>
      <c r="V391" s="43"/>
      <c r="W391" s="43"/>
      <c r="X391" s="43"/>
      <c r="Y391" s="43"/>
      <c r="Z391" s="43"/>
      <c r="AA391" s="44"/>
      <c r="AB391" s="43"/>
    </row>
    <row r="392" spans="1:28" ht="18" customHeight="1">
      <c r="A392" s="117" t="s">
        <v>862</v>
      </c>
      <c r="B392" s="9"/>
      <c r="C392" s="15"/>
      <c r="D392" s="40"/>
      <c r="E392" s="53"/>
      <c r="F392" s="38"/>
      <c r="G392" s="36"/>
      <c r="H392" s="451" t="s">
        <v>863</v>
      </c>
      <c r="I392" s="486"/>
      <c r="J392" s="486"/>
      <c r="K392" s="486"/>
      <c r="L392" s="486"/>
      <c r="M392" s="486"/>
      <c r="N392" s="486"/>
      <c r="O392" s="486"/>
      <c r="P392" s="486"/>
      <c r="Q392" s="486"/>
      <c r="R392" s="452"/>
      <c r="S392" s="4"/>
      <c r="T392" s="4"/>
      <c r="U392" s="4"/>
      <c r="V392" s="4"/>
      <c r="W392" s="4"/>
      <c r="X392" s="4"/>
      <c r="Y392" s="4"/>
      <c r="Z392" s="4"/>
      <c r="AA392" s="4"/>
      <c r="AB392" s="4"/>
    </row>
    <row r="393" spans="1:28" ht="18" customHeight="1">
      <c r="B393" s="9"/>
      <c r="C393" s="15"/>
      <c r="D393" s="40"/>
      <c r="E393" s="107"/>
      <c r="F393" s="25"/>
      <c r="G393" s="37"/>
      <c r="H393" s="453"/>
      <c r="I393" s="487"/>
      <c r="J393" s="487"/>
      <c r="K393" s="487"/>
      <c r="L393" s="487"/>
      <c r="M393" s="487"/>
      <c r="N393" s="487"/>
      <c r="O393" s="487"/>
      <c r="P393" s="487"/>
      <c r="Q393" s="487"/>
      <c r="R393" s="454"/>
      <c r="S393" s="4"/>
      <c r="T393" s="4"/>
      <c r="U393" s="4"/>
      <c r="V393" s="4"/>
      <c r="W393" s="4"/>
      <c r="X393" s="4"/>
      <c r="Y393" s="4"/>
      <c r="Z393" s="4"/>
      <c r="AA393" s="4"/>
      <c r="AB393" s="4"/>
    </row>
    <row r="394" spans="1:28" s="45" customFormat="1" ht="11.25" customHeight="1" thickBot="1">
      <c r="A394" s="358"/>
      <c r="B394" s="48"/>
      <c r="C394" s="39"/>
      <c r="D394" s="40"/>
      <c r="E394" s="41"/>
      <c r="F394" s="42"/>
      <c r="G394" s="35"/>
      <c r="H394" s="55"/>
      <c r="I394" s="60"/>
      <c r="J394" s="43"/>
      <c r="K394" s="43"/>
      <c r="L394" s="43"/>
      <c r="M394" s="43"/>
      <c r="N394" s="44"/>
      <c r="O394" s="43"/>
    </row>
    <row r="395" spans="1:28" ht="54" customHeight="1">
      <c r="A395" s="117" t="s">
        <v>864</v>
      </c>
      <c r="B395" s="9"/>
      <c r="C395" s="15"/>
      <c r="D395" s="13"/>
      <c r="E395" s="14"/>
      <c r="H395" s="40"/>
      <c r="I395" s="50"/>
      <c r="J395" s="38"/>
      <c r="K395" s="451" t="s">
        <v>865</v>
      </c>
      <c r="L395" s="452"/>
      <c r="M395" s="298"/>
      <c r="N395" s="455">
        <f>IF(NOT(AND(Справочник!H$97,Q397)),"Этот показатель вычисляется по введенному значению в ячейке справа",IF(OR(Q395&gt;Справочник!G$97,Справочник!G$97=0),0,ROUND(Q395/Справочник!G$97+0.00045,3)))</f>
        <v>0.61599999999999999</v>
      </c>
      <c r="O395" s="456"/>
      <c r="P395" s="33"/>
      <c r="Q395" s="459">
        <v>8</v>
      </c>
      <c r="R395" s="461" t="s">
        <v>866</v>
      </c>
      <c r="S395" s="462"/>
      <c r="X395" s="3"/>
      <c r="Z395" s="4"/>
      <c r="AA395" s="4"/>
      <c r="AB395" s="4"/>
    </row>
    <row r="396" spans="1:28" ht="54" customHeight="1" thickBot="1">
      <c r="B396" s="9"/>
      <c r="C396" s="15"/>
      <c r="D396" s="13"/>
      <c r="E396" s="14"/>
      <c r="H396" s="40"/>
      <c r="I396" s="16"/>
      <c r="J396" s="25"/>
      <c r="K396" s="453"/>
      <c r="L396" s="454"/>
      <c r="M396" s="297"/>
      <c r="N396" s="457"/>
      <c r="O396" s="458"/>
      <c r="P396" s="34"/>
      <c r="Q396" s="460"/>
      <c r="R396" s="463"/>
      <c r="S396" s="464"/>
      <c r="X396" s="3"/>
      <c r="Z396" s="4"/>
      <c r="AA396" s="4"/>
      <c r="AB396" s="4"/>
    </row>
    <row r="397" spans="1:28" s="45" customFormat="1" ht="11.25" customHeight="1" thickBot="1">
      <c r="A397" s="358"/>
      <c r="B397" s="48"/>
      <c r="C397" s="39"/>
      <c r="D397" s="40"/>
      <c r="E397" s="41"/>
      <c r="F397" s="42"/>
      <c r="G397" s="42"/>
      <c r="H397" s="49" t="b">
        <f>N397</f>
        <v>1</v>
      </c>
      <c r="I397" s="51">
        <f>IF(H397,1,0)</f>
        <v>1</v>
      </c>
      <c r="J397" s="20"/>
      <c r="K397" s="43"/>
      <c r="L397" s="43"/>
      <c r="M397" s="43"/>
      <c r="N397" s="20" t="b">
        <f>Q397</f>
        <v>1</v>
      </c>
      <c r="O397" s="21"/>
      <c r="P397" s="21"/>
      <c r="Q397" s="21" t="b">
        <f>NOT(OR(Q395="",Q395="Введите здесь значение"))</f>
        <v>1</v>
      </c>
      <c r="R397" s="21"/>
      <c r="S397" s="21"/>
      <c r="T397" s="21"/>
      <c r="U397" s="21"/>
      <c r="V397" s="43"/>
      <c r="W397" s="43"/>
      <c r="X397" s="43"/>
      <c r="Y397" s="43"/>
      <c r="Z397" s="43"/>
      <c r="AA397" s="44"/>
      <c r="AB397" s="43"/>
    </row>
    <row r="398" spans="1:28" ht="76.5" customHeight="1">
      <c r="A398" s="117" t="s">
        <v>867</v>
      </c>
      <c r="B398" s="9"/>
      <c r="C398" s="15"/>
      <c r="D398" s="13"/>
      <c r="E398" s="14"/>
      <c r="H398" s="40"/>
      <c r="I398" s="50"/>
      <c r="J398" s="38"/>
      <c r="K398" s="465" t="s">
        <v>868</v>
      </c>
      <c r="L398" s="466"/>
      <c r="M398" s="298"/>
      <c r="N398" s="455">
        <f>IF(NOT(AND(Справочник!H$97,Q400)),"Этот показатель вычисляется по введенному значению в ячейке справа",IF(OR(Q398&gt;Справочник!G$97,Справочник!G$97=0),0,ROUND(Q398/Справочник!G$97+0.00045,3)))</f>
        <v>0.61599999999999999</v>
      </c>
      <c r="O398" s="456"/>
      <c r="P398" s="33"/>
      <c r="Q398" s="459">
        <v>8</v>
      </c>
      <c r="R398" s="461" t="s">
        <v>869</v>
      </c>
      <c r="S398" s="462"/>
      <c r="X398" s="3"/>
      <c r="Z398" s="4"/>
      <c r="AA398" s="4"/>
      <c r="AB398" s="4"/>
    </row>
    <row r="399" spans="1:28" ht="76.5" customHeight="1" thickBot="1">
      <c r="B399" s="9"/>
      <c r="C399" s="15"/>
      <c r="D399" s="13"/>
      <c r="E399" s="14"/>
      <c r="H399" s="40"/>
      <c r="I399" s="16"/>
      <c r="J399" s="25"/>
      <c r="K399" s="467"/>
      <c r="L399" s="468"/>
      <c r="M399" s="297"/>
      <c r="N399" s="457"/>
      <c r="O399" s="458"/>
      <c r="P399" s="34"/>
      <c r="Q399" s="460"/>
      <c r="R399" s="463"/>
      <c r="S399" s="464"/>
      <c r="X399" s="3"/>
      <c r="Z399" s="4"/>
      <c r="AA399" s="4"/>
      <c r="AB399" s="4"/>
    </row>
    <row r="400" spans="1:28" s="45" customFormat="1" ht="11.25" customHeight="1" thickBot="1">
      <c r="A400" s="358"/>
      <c r="B400" s="48"/>
      <c r="C400" s="39"/>
      <c r="D400" s="40"/>
      <c r="E400" s="41"/>
      <c r="F400" s="42"/>
      <c r="G400" s="42"/>
      <c r="H400" s="49" t="b">
        <f t="shared" ref="H400" si="36">N400</f>
        <v>1</v>
      </c>
      <c r="I400" s="51">
        <f t="shared" ref="I400" si="37">IF(H400,1,0)</f>
        <v>1</v>
      </c>
      <c r="J400" s="20"/>
      <c r="K400" s="43"/>
      <c r="L400" s="43"/>
      <c r="M400" s="43"/>
      <c r="N400" s="20" t="b">
        <f t="shared" ref="N400" si="38">Q400</f>
        <v>1</v>
      </c>
      <c r="O400" s="21"/>
      <c r="P400" s="21"/>
      <c r="Q400" s="21" t="b">
        <f t="shared" ref="Q400" si="39">NOT(OR(Q398="",Q398="Введите здесь значение"))</f>
        <v>1</v>
      </c>
      <c r="R400" s="21"/>
      <c r="S400" s="21"/>
      <c r="T400" s="21"/>
      <c r="U400" s="21"/>
      <c r="V400" s="43"/>
      <c r="W400" s="43"/>
      <c r="X400" s="43"/>
      <c r="Y400" s="43"/>
      <c r="Z400" s="43"/>
      <c r="AA400" s="44"/>
      <c r="AB400" s="43"/>
    </row>
    <row r="401" spans="1:28" ht="69" customHeight="1">
      <c r="A401" s="117" t="s">
        <v>870</v>
      </c>
      <c r="B401" s="9"/>
      <c r="C401" s="15"/>
      <c r="D401" s="13"/>
      <c r="E401" s="14"/>
      <c r="H401" s="40"/>
      <c r="I401" s="50"/>
      <c r="J401" s="38"/>
      <c r="K401" s="465" t="s">
        <v>871</v>
      </c>
      <c r="L401" s="466"/>
      <c r="M401" s="298"/>
      <c r="N401" s="455">
        <f>IF(NOT(AND(Справочник!H$97,Q403)),"Этот показатель вычисляется по введенному значению в ячейке справа",IF(OR(Q401&gt;Справочник!G$97,Справочник!G$97=0),0,ROUND(Q401/Справочник!G$97+0.00045,3)))</f>
        <v>0.61599999999999999</v>
      </c>
      <c r="O401" s="456"/>
      <c r="P401" s="33"/>
      <c r="Q401" s="459">
        <v>8</v>
      </c>
      <c r="R401" s="461" t="s">
        <v>872</v>
      </c>
      <c r="S401" s="462"/>
      <c r="X401" s="3"/>
      <c r="Z401" s="4"/>
      <c r="AA401" s="4"/>
      <c r="AB401" s="4"/>
    </row>
    <row r="402" spans="1:28" ht="69" customHeight="1" thickBot="1">
      <c r="B402" s="9"/>
      <c r="C402" s="15"/>
      <c r="D402" s="13"/>
      <c r="E402" s="14"/>
      <c r="H402" s="40"/>
      <c r="I402" s="16"/>
      <c r="J402" s="25"/>
      <c r="K402" s="467"/>
      <c r="L402" s="468"/>
      <c r="M402" s="297"/>
      <c r="N402" s="457"/>
      <c r="O402" s="458"/>
      <c r="P402" s="34"/>
      <c r="Q402" s="460"/>
      <c r="R402" s="463"/>
      <c r="S402" s="464"/>
      <c r="X402" s="3"/>
      <c r="Z402" s="4"/>
      <c r="AA402" s="4"/>
      <c r="AB402" s="4"/>
    </row>
    <row r="403" spans="1:28" s="45" customFormat="1" ht="11.25" customHeight="1" thickBot="1">
      <c r="A403" s="358"/>
      <c r="B403" s="48"/>
      <c r="C403" s="39"/>
      <c r="D403" s="40"/>
      <c r="E403" s="41"/>
      <c r="F403" s="42"/>
      <c r="G403" s="42"/>
      <c r="H403" s="49" t="b">
        <f t="shared" ref="H403" si="40">N403</f>
        <v>1</v>
      </c>
      <c r="I403" s="51">
        <f t="shared" ref="I403" si="41">IF(H403,1,0)</f>
        <v>1</v>
      </c>
      <c r="J403" s="20"/>
      <c r="K403" s="43"/>
      <c r="L403" s="43"/>
      <c r="M403" s="43"/>
      <c r="N403" s="20" t="b">
        <f t="shared" ref="N403" si="42">Q403</f>
        <v>1</v>
      </c>
      <c r="O403" s="21"/>
      <c r="P403" s="21"/>
      <c r="Q403" s="21" t="b">
        <f t="shared" ref="Q403" si="43">NOT(OR(Q401="",Q401="Введите здесь значение"))</f>
        <v>1</v>
      </c>
      <c r="R403" s="21"/>
      <c r="S403" s="21"/>
      <c r="T403" s="21"/>
      <c r="U403" s="21"/>
      <c r="V403" s="43"/>
      <c r="W403" s="43"/>
      <c r="X403" s="43"/>
      <c r="Y403" s="43"/>
      <c r="Z403" s="43"/>
      <c r="AA403" s="44"/>
      <c r="AB403" s="43"/>
    </row>
    <row r="404" spans="1:28" ht="69" customHeight="1">
      <c r="A404" s="117" t="s">
        <v>873</v>
      </c>
      <c r="B404" s="9"/>
      <c r="C404" s="15"/>
      <c r="D404" s="13"/>
      <c r="E404" s="14"/>
      <c r="H404" s="40"/>
      <c r="I404" s="50"/>
      <c r="J404" s="38"/>
      <c r="K404" s="465" t="s">
        <v>874</v>
      </c>
      <c r="L404" s="466"/>
      <c r="M404" s="298"/>
      <c r="N404" s="455">
        <f>IF(NOT(AND(Справочник!H$97,Q406)),"Этот показатель вычисляется по введенному значению в ячейке справа",IF(OR(Q404&gt;Справочник!G$97,Справочник!G$97=0),0,ROUND(Q404/Справочник!G$97+0.00045,3)))</f>
        <v>0.61599999999999999</v>
      </c>
      <c r="O404" s="456"/>
      <c r="P404" s="33"/>
      <c r="Q404" s="459">
        <v>8</v>
      </c>
      <c r="R404" s="461" t="s">
        <v>875</v>
      </c>
      <c r="S404" s="462"/>
      <c r="X404" s="3"/>
      <c r="Z404" s="4"/>
      <c r="AA404" s="4"/>
      <c r="AB404" s="4"/>
    </row>
    <row r="405" spans="1:28" ht="69" customHeight="1" thickBot="1">
      <c r="B405" s="9"/>
      <c r="C405" s="15"/>
      <c r="D405" s="13"/>
      <c r="E405" s="14"/>
      <c r="H405" s="40"/>
      <c r="I405" s="16"/>
      <c r="J405" s="25"/>
      <c r="K405" s="467"/>
      <c r="L405" s="468"/>
      <c r="M405" s="297"/>
      <c r="N405" s="457"/>
      <c r="O405" s="458"/>
      <c r="P405" s="34"/>
      <c r="Q405" s="460"/>
      <c r="R405" s="463"/>
      <c r="S405" s="464"/>
      <c r="X405" s="3"/>
      <c r="Z405" s="4"/>
      <c r="AA405" s="4"/>
      <c r="AB405" s="4"/>
    </row>
    <row r="406" spans="1:28" s="45" customFormat="1" ht="11.25" customHeight="1" thickBot="1">
      <c r="A406" s="358"/>
      <c r="B406" s="48"/>
      <c r="C406" s="39"/>
      <c r="D406" s="40"/>
      <c r="E406" s="41"/>
      <c r="F406" s="42"/>
      <c r="G406" s="42"/>
      <c r="H406" s="49" t="b">
        <f t="shared" ref="H406" si="44">N406</f>
        <v>1</v>
      </c>
      <c r="I406" s="51">
        <f t="shared" ref="I406" si="45">IF(H406,1,0)</f>
        <v>1</v>
      </c>
      <c r="J406" s="20"/>
      <c r="K406" s="43"/>
      <c r="L406" s="43"/>
      <c r="M406" s="43"/>
      <c r="N406" s="20" t="b">
        <f t="shared" ref="N406" si="46">Q406</f>
        <v>1</v>
      </c>
      <c r="O406" s="21"/>
      <c r="P406" s="21"/>
      <c r="Q406" s="21" t="b">
        <f t="shared" ref="Q406" si="47">NOT(OR(Q404="",Q404="Введите здесь значение"))</f>
        <v>1</v>
      </c>
      <c r="R406" s="21"/>
      <c r="S406" s="21"/>
      <c r="T406" s="21"/>
      <c r="U406" s="21"/>
      <c r="V406" s="43"/>
      <c r="W406" s="43"/>
      <c r="X406" s="43"/>
      <c r="Y406" s="43"/>
      <c r="Z406" s="43"/>
      <c r="AA406" s="44"/>
      <c r="AB406" s="43"/>
    </row>
    <row r="407" spans="1:28" ht="60" customHeight="1">
      <c r="A407" s="117" t="s">
        <v>876</v>
      </c>
      <c r="B407" s="9"/>
      <c r="C407" s="15"/>
      <c r="D407" s="13"/>
      <c r="E407" s="14"/>
      <c r="H407" s="40"/>
      <c r="I407" s="50"/>
      <c r="J407" s="38"/>
      <c r="K407" s="451" t="s">
        <v>877</v>
      </c>
      <c r="L407" s="452"/>
      <c r="M407" s="298"/>
      <c r="N407" s="455">
        <f>IF(NOT(AND(Справочник!H$97,Q409)),"Этот показатель вычисляется по введенному значению в ячейке справа",IF(OR(Q407&gt;Справочник!G$97,Справочник!G$97=0),0,ROUND(Q407/Справочник!G$97+0.00045,3)))</f>
        <v>0.53900000000000003</v>
      </c>
      <c r="O407" s="456"/>
      <c r="P407" s="33"/>
      <c r="Q407" s="459">
        <v>7</v>
      </c>
      <c r="R407" s="461" t="s">
        <v>878</v>
      </c>
      <c r="S407" s="462"/>
      <c r="X407" s="3"/>
      <c r="Z407" s="4"/>
      <c r="AA407" s="4"/>
      <c r="AB407" s="4"/>
    </row>
    <row r="408" spans="1:28" ht="60" customHeight="1" thickBot="1">
      <c r="B408" s="9"/>
      <c r="C408" s="15"/>
      <c r="D408" s="13"/>
      <c r="E408" s="14"/>
      <c r="H408" s="40"/>
      <c r="I408" s="16"/>
      <c r="J408" s="25"/>
      <c r="K408" s="453"/>
      <c r="L408" s="454"/>
      <c r="M408" s="297"/>
      <c r="N408" s="457"/>
      <c r="O408" s="458"/>
      <c r="P408" s="34"/>
      <c r="Q408" s="460"/>
      <c r="R408" s="463"/>
      <c r="S408" s="464"/>
      <c r="X408" s="3"/>
      <c r="Z408" s="4"/>
      <c r="AA408" s="4"/>
      <c r="AB408" s="4"/>
    </row>
    <row r="409" spans="1:28" s="45" customFormat="1" ht="11.25" customHeight="1" thickBot="1">
      <c r="A409" s="358"/>
      <c r="B409" s="48"/>
      <c r="C409" s="39"/>
      <c r="D409" s="40"/>
      <c r="E409" s="41"/>
      <c r="F409" s="42"/>
      <c r="G409" s="42"/>
      <c r="H409" s="49" t="b">
        <f>N409</f>
        <v>1</v>
      </c>
      <c r="I409" s="51">
        <f>IF(H409,1,0)</f>
        <v>1</v>
      </c>
      <c r="J409" s="20"/>
      <c r="K409" s="43"/>
      <c r="L409" s="43"/>
      <c r="M409" s="43"/>
      <c r="N409" s="20" t="b">
        <f>Q409</f>
        <v>1</v>
      </c>
      <c r="O409" s="21"/>
      <c r="P409" s="21"/>
      <c r="Q409" s="21" t="b">
        <f>NOT(OR(Q407="",Q407="Введите здесь значение"))</f>
        <v>1</v>
      </c>
      <c r="R409" s="21"/>
      <c r="S409" s="21"/>
      <c r="T409" s="21"/>
      <c r="U409" s="21"/>
      <c r="V409" s="43"/>
      <c r="W409" s="43"/>
      <c r="X409" s="43"/>
      <c r="Y409" s="43"/>
      <c r="Z409" s="43"/>
      <c r="AA409" s="44"/>
      <c r="AB409" s="43"/>
    </row>
    <row r="410" spans="1:28" ht="51" customHeight="1">
      <c r="A410" s="117" t="s">
        <v>879</v>
      </c>
      <c r="B410" s="9"/>
      <c r="C410" s="15"/>
      <c r="D410" s="13"/>
      <c r="E410" s="14"/>
      <c r="H410" s="40"/>
      <c r="I410" s="50"/>
      <c r="J410" s="38"/>
      <c r="K410" s="451" t="s">
        <v>880</v>
      </c>
      <c r="L410" s="452"/>
      <c r="M410" s="298"/>
      <c r="N410" s="455">
        <f>IF(NOT(AND(Справочник!H$97,Q412)),"Этот показатель вычисляется по введенному значению в ячейке справа",IF(OR(Q410&gt;Справочник!G$97,Справочник!G$97=0),0,ROUND(Q410/Справочник!G$97+0.00045,3)))</f>
        <v>0.53900000000000003</v>
      </c>
      <c r="O410" s="456"/>
      <c r="P410" s="33"/>
      <c r="Q410" s="459">
        <v>7</v>
      </c>
      <c r="R410" s="461" t="s">
        <v>881</v>
      </c>
      <c r="S410" s="462"/>
      <c r="X410" s="3"/>
      <c r="Z410" s="4"/>
      <c r="AA410" s="4"/>
      <c r="AB410" s="4"/>
    </row>
    <row r="411" spans="1:28" ht="51" customHeight="1" thickBot="1">
      <c r="B411" s="9"/>
      <c r="C411" s="15"/>
      <c r="D411" s="13"/>
      <c r="E411" s="14"/>
      <c r="H411" s="40"/>
      <c r="I411" s="16"/>
      <c r="J411" s="25"/>
      <c r="K411" s="453"/>
      <c r="L411" s="454"/>
      <c r="M411" s="297"/>
      <c r="N411" s="457"/>
      <c r="O411" s="458"/>
      <c r="P411" s="34"/>
      <c r="Q411" s="460"/>
      <c r="R411" s="463"/>
      <c r="S411" s="464"/>
      <c r="X411" s="3"/>
      <c r="Z411" s="4"/>
      <c r="AA411" s="4"/>
      <c r="AB411" s="4"/>
    </row>
    <row r="412" spans="1:28" s="45" customFormat="1" ht="11.25" customHeight="1" thickBot="1">
      <c r="A412" s="358"/>
      <c r="B412" s="48"/>
      <c r="C412" s="39"/>
      <c r="D412" s="40"/>
      <c r="E412" s="41"/>
      <c r="F412" s="42"/>
      <c r="G412" s="42"/>
      <c r="H412" s="49" t="b">
        <f>N412</f>
        <v>1</v>
      </c>
      <c r="I412" s="51">
        <f>IF(H412,1,0)</f>
        <v>1</v>
      </c>
      <c r="J412" s="20"/>
      <c r="K412" s="43"/>
      <c r="L412" s="43"/>
      <c r="M412" s="43"/>
      <c r="N412" s="20" t="b">
        <f>Q412</f>
        <v>1</v>
      </c>
      <c r="O412" s="21"/>
      <c r="P412" s="21"/>
      <c r="Q412" s="21" t="b">
        <f>NOT(OR(Q410="",Q410="Введите здесь значение"))</f>
        <v>1</v>
      </c>
      <c r="R412" s="21"/>
      <c r="S412" s="21"/>
      <c r="T412" s="21"/>
      <c r="U412" s="21"/>
      <c r="V412" s="43"/>
      <c r="W412" s="43"/>
      <c r="X412" s="43"/>
      <c r="Y412" s="43"/>
      <c r="Z412" s="43"/>
      <c r="AA412" s="44"/>
      <c r="AB412" s="43"/>
    </row>
    <row r="413" spans="1:28" ht="54" customHeight="1">
      <c r="A413" s="117" t="s">
        <v>882</v>
      </c>
      <c r="B413" s="9"/>
      <c r="C413" s="15"/>
      <c r="D413" s="13"/>
      <c r="E413" s="14"/>
      <c r="H413" s="40"/>
      <c r="I413" s="50"/>
      <c r="J413" s="38"/>
      <c r="K413" s="451" t="s">
        <v>883</v>
      </c>
      <c r="L413" s="452"/>
      <c r="M413" s="298"/>
      <c r="N413" s="455">
        <f>IF(NOT(AND(Справочник!H$97,Q415)),"Этот показатель вычисляется по введенному значению в ячейке справа",IF(OR(Q413&gt;Справочник!G$97,Справочник!G$97=0),0,ROUND(Q413/Справочник!G$97+0.00045,3)))</f>
        <v>0.53900000000000003</v>
      </c>
      <c r="O413" s="456"/>
      <c r="P413" s="33"/>
      <c r="Q413" s="459">
        <v>7</v>
      </c>
      <c r="R413" s="461" t="s">
        <v>884</v>
      </c>
      <c r="S413" s="462"/>
      <c r="X413" s="3"/>
      <c r="Z413" s="4"/>
      <c r="AA413" s="4"/>
      <c r="AB413" s="4"/>
    </row>
    <row r="414" spans="1:28" ht="54" customHeight="1" thickBot="1">
      <c r="B414" s="9"/>
      <c r="C414" s="15"/>
      <c r="D414" s="13"/>
      <c r="E414" s="14"/>
      <c r="I414" s="22"/>
      <c r="J414" s="25"/>
      <c r="K414" s="453"/>
      <c r="L414" s="454"/>
      <c r="M414" s="297"/>
      <c r="N414" s="457"/>
      <c r="O414" s="458"/>
      <c r="P414" s="34"/>
      <c r="Q414" s="460"/>
      <c r="R414" s="463"/>
      <c r="S414" s="464"/>
      <c r="X414" s="3"/>
      <c r="Z414" s="4"/>
      <c r="AA414" s="4"/>
      <c r="AB414" s="4"/>
    </row>
    <row r="415" spans="1:28" s="45" customFormat="1" ht="11.25" customHeight="1">
      <c r="A415" s="358"/>
      <c r="B415" s="48"/>
      <c r="C415" s="39"/>
      <c r="D415" s="40"/>
      <c r="E415" s="41"/>
      <c r="F415" s="42"/>
      <c r="G415" s="42"/>
      <c r="H415" s="54" t="b">
        <f>N415</f>
        <v>1</v>
      </c>
      <c r="I415" s="45">
        <f>IF(H415,1,0)</f>
        <v>1</v>
      </c>
      <c r="J415" s="20"/>
      <c r="K415" s="43"/>
      <c r="L415" s="43"/>
      <c r="M415" s="43"/>
      <c r="N415" s="20" t="b">
        <f>Q415</f>
        <v>1</v>
      </c>
      <c r="O415" s="21"/>
      <c r="P415" s="21"/>
      <c r="Q415" s="21" t="b">
        <f>NOT(OR(Q413="",Q413="Введите здесь значение"))</f>
        <v>1</v>
      </c>
      <c r="R415" s="21"/>
      <c r="S415" s="21"/>
      <c r="T415" s="21"/>
      <c r="U415" s="21"/>
      <c r="V415" s="43"/>
      <c r="W415" s="43"/>
      <c r="X415" s="43"/>
      <c r="Y415" s="43"/>
      <c r="Z415" s="43"/>
      <c r="AA415" s="44"/>
      <c r="AB415" s="43"/>
    </row>
    <row r="416" spans="1:28" ht="18" customHeight="1">
      <c r="A416" s="117" t="s">
        <v>885</v>
      </c>
      <c r="B416" s="9"/>
      <c r="C416" s="15"/>
      <c r="D416" s="40"/>
      <c r="E416" s="53"/>
      <c r="F416" s="38"/>
      <c r="G416" s="36"/>
      <c r="H416" s="451" t="s">
        <v>886</v>
      </c>
      <c r="I416" s="486"/>
      <c r="J416" s="486"/>
      <c r="K416" s="486"/>
      <c r="L416" s="486"/>
      <c r="M416" s="486"/>
      <c r="N416" s="486"/>
      <c r="O416" s="486"/>
      <c r="P416" s="486"/>
      <c r="Q416" s="486"/>
      <c r="R416" s="452"/>
      <c r="S416" s="4"/>
      <c r="T416" s="4"/>
      <c r="U416" s="4"/>
      <c r="V416" s="4"/>
      <c r="W416" s="4"/>
      <c r="X416" s="4"/>
      <c r="Y416" s="4"/>
      <c r="Z416" s="4"/>
      <c r="AA416" s="4"/>
      <c r="AB416" s="4"/>
    </row>
    <row r="417" spans="1:28" ht="18" customHeight="1">
      <c r="B417" s="9"/>
      <c r="C417" s="15"/>
      <c r="D417" s="40"/>
      <c r="E417" s="107"/>
      <c r="F417" s="25"/>
      <c r="G417" s="37"/>
      <c r="H417" s="453"/>
      <c r="I417" s="487"/>
      <c r="J417" s="487"/>
      <c r="K417" s="487"/>
      <c r="L417" s="487"/>
      <c r="M417" s="487"/>
      <c r="N417" s="487"/>
      <c r="O417" s="487"/>
      <c r="P417" s="487"/>
      <c r="Q417" s="487"/>
      <c r="R417" s="454"/>
      <c r="S417" s="4"/>
      <c r="T417" s="4"/>
      <c r="U417" s="4"/>
      <c r="V417" s="4"/>
      <c r="W417" s="4"/>
      <c r="X417" s="4"/>
      <c r="Y417" s="4"/>
      <c r="Z417" s="4"/>
      <c r="AA417" s="4"/>
      <c r="AB417" s="4"/>
    </row>
    <row r="418" spans="1:28" s="45" customFormat="1" ht="11.25" customHeight="1" thickBot="1">
      <c r="A418" s="358"/>
      <c r="B418" s="48"/>
      <c r="C418" s="39"/>
      <c r="D418" s="40"/>
      <c r="E418" s="41"/>
      <c r="F418" s="42"/>
      <c r="G418" s="35"/>
      <c r="H418" s="55"/>
      <c r="I418" s="60"/>
      <c r="J418" s="43"/>
      <c r="K418" s="43"/>
      <c r="L418" s="43"/>
      <c r="M418" s="43"/>
      <c r="N418" s="44"/>
      <c r="O418" s="43"/>
    </row>
    <row r="419" spans="1:28" ht="54" customHeight="1">
      <c r="A419" s="117" t="s">
        <v>887</v>
      </c>
      <c r="B419" s="9"/>
      <c r="C419" s="15"/>
      <c r="D419" s="13"/>
      <c r="E419" s="14"/>
      <c r="H419" s="40"/>
      <c r="I419" s="50"/>
      <c r="J419" s="38"/>
      <c r="K419" s="451" t="s">
        <v>888</v>
      </c>
      <c r="L419" s="452"/>
      <c r="M419" s="298"/>
      <c r="N419" s="455">
        <f>IF(NOT(AND(Справочник!H$97,Q421)),"Этот показатель вычисляется по введенному значению в ячейке справа",IF(OR(Q419&gt;Справочник!G$97,Справочник!G$97=0),0,ROUND(Q419/Справочник!G$97+0.00045,3)))</f>
        <v>0.92400000000000004</v>
      </c>
      <c r="O419" s="456"/>
      <c r="P419" s="33"/>
      <c r="Q419" s="459">
        <v>12</v>
      </c>
      <c r="R419" s="461" t="s">
        <v>889</v>
      </c>
      <c r="S419" s="462"/>
      <c r="X419" s="3"/>
      <c r="Z419" s="4"/>
      <c r="AA419" s="4"/>
      <c r="AB419" s="4"/>
    </row>
    <row r="420" spans="1:28" ht="54" customHeight="1" thickBot="1">
      <c r="B420" s="9"/>
      <c r="C420" s="15"/>
      <c r="D420" s="13"/>
      <c r="E420" s="14"/>
      <c r="H420" s="40"/>
      <c r="I420" s="16"/>
      <c r="J420" s="25"/>
      <c r="K420" s="453"/>
      <c r="L420" s="454"/>
      <c r="M420" s="297"/>
      <c r="N420" s="457"/>
      <c r="O420" s="458"/>
      <c r="P420" s="34"/>
      <c r="Q420" s="460"/>
      <c r="R420" s="463"/>
      <c r="S420" s="464"/>
      <c r="X420" s="3"/>
      <c r="Z420" s="4"/>
      <c r="AA420" s="4"/>
      <c r="AB420" s="4"/>
    </row>
    <row r="421" spans="1:28" s="45" customFormat="1" ht="11.25" customHeight="1" thickBot="1">
      <c r="A421" s="358"/>
      <c r="B421" s="48"/>
      <c r="C421" s="39"/>
      <c r="D421" s="40"/>
      <c r="E421" s="41"/>
      <c r="F421" s="42"/>
      <c r="G421" s="42"/>
      <c r="H421" s="49" t="b">
        <f>N421</f>
        <v>1</v>
      </c>
      <c r="I421" s="51">
        <f>IF(H421,1,0)</f>
        <v>1</v>
      </c>
      <c r="J421" s="20"/>
      <c r="K421" s="43"/>
      <c r="L421" s="43"/>
      <c r="M421" s="43"/>
      <c r="N421" s="20" t="b">
        <f>Q421</f>
        <v>1</v>
      </c>
      <c r="O421" s="21"/>
      <c r="P421" s="21"/>
      <c r="Q421" s="21" t="b">
        <f>NOT(OR(Q419="",Q419="Введите здесь значение"))</f>
        <v>1</v>
      </c>
      <c r="R421" s="21"/>
      <c r="S421" s="21"/>
      <c r="T421" s="21"/>
      <c r="U421" s="21"/>
      <c r="V421" s="43"/>
      <c r="W421" s="43"/>
      <c r="X421" s="43"/>
      <c r="Y421" s="43"/>
      <c r="Z421" s="43"/>
      <c r="AA421" s="44"/>
      <c r="AB421" s="43"/>
    </row>
    <row r="422" spans="1:28" ht="76.5" customHeight="1">
      <c r="A422" s="117" t="s">
        <v>890</v>
      </c>
      <c r="B422" s="9"/>
      <c r="C422" s="15"/>
      <c r="D422" s="13"/>
      <c r="E422" s="14"/>
      <c r="H422" s="40"/>
      <c r="I422" s="50"/>
      <c r="J422" s="38"/>
      <c r="K422" s="465" t="s">
        <v>891</v>
      </c>
      <c r="L422" s="466"/>
      <c r="M422" s="298"/>
      <c r="N422" s="455">
        <f>IF(NOT(AND(Справочник!H$97,Q424)),"Этот показатель вычисляется по введенному значению в ячейке справа",IF(OR(Q422&gt;Справочник!G$97,Справочник!G$97=0),0,ROUND(Q422/Справочник!G$97+0.00045,3)))</f>
        <v>0.92400000000000004</v>
      </c>
      <c r="O422" s="456"/>
      <c r="P422" s="33"/>
      <c r="Q422" s="459">
        <v>12</v>
      </c>
      <c r="R422" s="461" t="s">
        <v>892</v>
      </c>
      <c r="S422" s="462"/>
      <c r="X422" s="3"/>
      <c r="Z422" s="4"/>
      <c r="AA422" s="4"/>
      <c r="AB422" s="4"/>
    </row>
    <row r="423" spans="1:28" ht="76.5" customHeight="1" thickBot="1">
      <c r="B423" s="9"/>
      <c r="C423" s="15"/>
      <c r="D423" s="13"/>
      <c r="E423" s="14"/>
      <c r="H423" s="40"/>
      <c r="I423" s="16"/>
      <c r="J423" s="25"/>
      <c r="K423" s="467"/>
      <c r="L423" s="468"/>
      <c r="M423" s="297"/>
      <c r="N423" s="457"/>
      <c r="O423" s="458"/>
      <c r="P423" s="34"/>
      <c r="Q423" s="460"/>
      <c r="R423" s="463"/>
      <c r="S423" s="464"/>
      <c r="X423" s="3"/>
      <c r="Z423" s="4"/>
      <c r="AA423" s="4"/>
      <c r="AB423" s="4"/>
    </row>
    <row r="424" spans="1:28" s="45" customFormat="1" ht="11.25" customHeight="1" thickBot="1">
      <c r="A424" s="358"/>
      <c r="B424" s="48"/>
      <c r="C424" s="39"/>
      <c r="D424" s="40"/>
      <c r="E424" s="41"/>
      <c r="F424" s="42"/>
      <c r="G424" s="42"/>
      <c r="H424" s="49" t="b">
        <f>N424</f>
        <v>1</v>
      </c>
      <c r="I424" s="51">
        <f>IF(H424,1,0)</f>
        <v>1</v>
      </c>
      <c r="J424" s="20"/>
      <c r="K424" s="43"/>
      <c r="L424" s="43"/>
      <c r="M424" s="43"/>
      <c r="N424" s="20" t="b">
        <f>Q424</f>
        <v>1</v>
      </c>
      <c r="O424" s="21"/>
      <c r="P424" s="21"/>
      <c r="Q424" s="21" t="b">
        <f>NOT(OR(Q422="",Q422="Введите здесь значение"))</f>
        <v>1</v>
      </c>
      <c r="R424" s="21"/>
      <c r="S424" s="21"/>
      <c r="T424" s="21"/>
      <c r="U424" s="21"/>
      <c r="V424" s="43"/>
      <c r="W424" s="43"/>
      <c r="X424" s="43"/>
      <c r="Y424" s="43"/>
      <c r="Z424" s="43"/>
      <c r="AA424" s="44"/>
      <c r="AB424" s="43"/>
    </row>
    <row r="425" spans="1:28" ht="69" customHeight="1">
      <c r="A425" s="117" t="s">
        <v>893</v>
      </c>
      <c r="B425" s="9"/>
      <c r="C425" s="15"/>
      <c r="D425" s="13"/>
      <c r="E425" s="14"/>
      <c r="H425" s="40"/>
      <c r="I425" s="50"/>
      <c r="J425" s="38"/>
      <c r="K425" s="465" t="s">
        <v>894</v>
      </c>
      <c r="L425" s="466"/>
      <c r="M425" s="298"/>
      <c r="N425" s="455">
        <f>IF(NOT(AND(Справочник!H$97,Q427)),"Этот показатель вычисляется по введенному значению в ячейке справа",IF(OR(Q425&gt;Справочник!G$97,Справочник!G$97=0),0,ROUND(Q425/Справочник!G$97+0.00045,3)))</f>
        <v>0.84699999999999998</v>
      </c>
      <c r="O425" s="456"/>
      <c r="P425" s="33"/>
      <c r="Q425" s="459">
        <v>11</v>
      </c>
      <c r="R425" s="461" t="s">
        <v>895</v>
      </c>
      <c r="S425" s="462"/>
      <c r="X425" s="3"/>
      <c r="Z425" s="4"/>
      <c r="AA425" s="4"/>
      <c r="AB425" s="4"/>
    </row>
    <row r="426" spans="1:28" ht="69" customHeight="1" thickBot="1">
      <c r="B426" s="9"/>
      <c r="C426" s="15"/>
      <c r="D426" s="13"/>
      <c r="E426" s="14"/>
      <c r="H426" s="40"/>
      <c r="I426" s="16"/>
      <c r="J426" s="25"/>
      <c r="K426" s="467"/>
      <c r="L426" s="468"/>
      <c r="M426" s="297"/>
      <c r="N426" s="457"/>
      <c r="O426" s="458"/>
      <c r="P426" s="34"/>
      <c r="Q426" s="460"/>
      <c r="R426" s="463"/>
      <c r="S426" s="464"/>
      <c r="X426" s="3"/>
      <c r="Z426" s="4"/>
      <c r="AA426" s="4"/>
      <c r="AB426" s="4"/>
    </row>
    <row r="427" spans="1:28" s="45" customFormat="1" ht="11.25" customHeight="1" thickBot="1">
      <c r="A427" s="358"/>
      <c r="B427" s="48"/>
      <c r="C427" s="39"/>
      <c r="D427" s="40"/>
      <c r="E427" s="41"/>
      <c r="F427" s="42"/>
      <c r="G427" s="42"/>
      <c r="H427" s="49" t="b">
        <f>N427</f>
        <v>1</v>
      </c>
      <c r="I427" s="51">
        <f>IF(H427,1,0)</f>
        <v>1</v>
      </c>
      <c r="J427" s="20"/>
      <c r="K427" s="43"/>
      <c r="L427" s="43"/>
      <c r="M427" s="43"/>
      <c r="N427" s="20" t="b">
        <f>Q427</f>
        <v>1</v>
      </c>
      <c r="O427" s="21"/>
      <c r="P427" s="21"/>
      <c r="Q427" s="21" t="b">
        <f>NOT(OR(Q425="",Q425="Введите здесь значение"))</f>
        <v>1</v>
      </c>
      <c r="R427" s="21"/>
      <c r="S427" s="21"/>
      <c r="T427" s="21"/>
      <c r="U427" s="21"/>
      <c r="V427" s="43"/>
      <c r="W427" s="43"/>
      <c r="X427" s="43"/>
      <c r="Y427" s="43"/>
      <c r="Z427" s="43"/>
      <c r="AA427" s="44"/>
      <c r="AB427" s="43"/>
    </row>
    <row r="428" spans="1:28" ht="69" customHeight="1">
      <c r="A428" s="117" t="s">
        <v>896</v>
      </c>
      <c r="B428" s="9"/>
      <c r="C428" s="15"/>
      <c r="D428" s="13"/>
      <c r="E428" s="14"/>
      <c r="H428" s="40"/>
      <c r="I428" s="50"/>
      <c r="J428" s="38"/>
      <c r="K428" s="465" t="s">
        <v>897</v>
      </c>
      <c r="L428" s="466"/>
      <c r="M428" s="298"/>
      <c r="N428" s="455">
        <f>IF(NOT(AND(Справочник!H$97,Q430)),"Этот показатель вычисляется по введенному значению в ячейке справа",IF(OR(Q428&gt;Справочник!G$97,Справочник!G$97=0),0,ROUND(Q428/Справочник!G$97+0.00045,3)))</f>
        <v>0.84699999999999998</v>
      </c>
      <c r="O428" s="456"/>
      <c r="P428" s="33"/>
      <c r="Q428" s="459">
        <v>11</v>
      </c>
      <c r="R428" s="461" t="s">
        <v>898</v>
      </c>
      <c r="S428" s="462"/>
      <c r="X428" s="3"/>
      <c r="Z428" s="4"/>
      <c r="AA428" s="4"/>
      <c r="AB428" s="4"/>
    </row>
    <row r="429" spans="1:28" ht="69" customHeight="1" thickBot="1">
      <c r="B429" s="9"/>
      <c r="C429" s="15"/>
      <c r="D429" s="13"/>
      <c r="E429" s="14"/>
      <c r="H429" s="40"/>
      <c r="I429" s="16"/>
      <c r="J429" s="25"/>
      <c r="K429" s="467"/>
      <c r="L429" s="468"/>
      <c r="M429" s="297"/>
      <c r="N429" s="457"/>
      <c r="O429" s="458"/>
      <c r="P429" s="34"/>
      <c r="Q429" s="460"/>
      <c r="R429" s="463"/>
      <c r="S429" s="464"/>
      <c r="X429" s="3"/>
      <c r="Z429" s="4"/>
      <c r="AA429" s="4"/>
      <c r="AB429" s="4"/>
    </row>
    <row r="430" spans="1:28" s="45" customFormat="1" ht="11.25" customHeight="1" thickBot="1">
      <c r="A430" s="358"/>
      <c r="B430" s="48"/>
      <c r="C430" s="39"/>
      <c r="D430" s="40"/>
      <c r="E430" s="41"/>
      <c r="F430" s="42"/>
      <c r="G430" s="42"/>
      <c r="H430" s="49" t="b">
        <f>N430</f>
        <v>1</v>
      </c>
      <c r="I430" s="51">
        <f>IF(H430,1,0)</f>
        <v>1</v>
      </c>
      <c r="J430" s="20"/>
      <c r="K430" s="43"/>
      <c r="L430" s="43"/>
      <c r="M430" s="43"/>
      <c r="N430" s="20" t="b">
        <f>Q430</f>
        <v>1</v>
      </c>
      <c r="O430" s="21"/>
      <c r="P430" s="21"/>
      <c r="Q430" s="21" t="b">
        <f>NOT(OR(Q428="",Q428="Введите здесь значение"))</f>
        <v>1</v>
      </c>
      <c r="R430" s="21"/>
      <c r="S430" s="21"/>
      <c r="T430" s="21"/>
      <c r="U430" s="21"/>
      <c r="V430" s="43"/>
      <c r="W430" s="43"/>
      <c r="X430" s="43"/>
      <c r="Y430" s="43"/>
      <c r="Z430" s="43"/>
      <c r="AA430" s="44"/>
      <c r="AB430" s="43"/>
    </row>
    <row r="431" spans="1:28" ht="60" customHeight="1">
      <c r="A431" s="117" t="s">
        <v>899</v>
      </c>
      <c r="B431" s="9"/>
      <c r="C431" s="15"/>
      <c r="D431" s="13"/>
      <c r="E431" s="14"/>
      <c r="H431" s="40"/>
      <c r="I431" s="50"/>
      <c r="J431" s="38"/>
      <c r="K431" s="451" t="s">
        <v>900</v>
      </c>
      <c r="L431" s="452"/>
      <c r="M431" s="298"/>
      <c r="N431" s="455">
        <f>IF(NOT(AND(Справочник!H$97,Q433)),"Этот показатель вычисляется по введенному значению в ячейке справа",IF(OR(Q431&gt;Справочник!G$97,Справочник!G$97=0),0,ROUND(Q431/Справочник!G$97+0.00045,3)))</f>
        <v>0.84699999999999998</v>
      </c>
      <c r="O431" s="456"/>
      <c r="P431" s="33"/>
      <c r="Q431" s="459">
        <v>11</v>
      </c>
      <c r="R431" s="461" t="s">
        <v>901</v>
      </c>
      <c r="S431" s="462"/>
      <c r="X431" s="3"/>
      <c r="Z431" s="4"/>
      <c r="AA431" s="4"/>
      <c r="AB431" s="4"/>
    </row>
    <row r="432" spans="1:28" ht="60" customHeight="1" thickBot="1">
      <c r="B432" s="9"/>
      <c r="C432" s="15"/>
      <c r="D432" s="13"/>
      <c r="E432" s="14"/>
      <c r="H432" s="40"/>
      <c r="I432" s="16"/>
      <c r="J432" s="25"/>
      <c r="K432" s="453"/>
      <c r="L432" s="454"/>
      <c r="M432" s="297"/>
      <c r="N432" s="457"/>
      <c r="O432" s="458"/>
      <c r="P432" s="34"/>
      <c r="Q432" s="460"/>
      <c r="R432" s="463"/>
      <c r="S432" s="464"/>
      <c r="X432" s="3"/>
      <c r="Z432" s="4"/>
      <c r="AA432" s="4"/>
      <c r="AB432" s="4"/>
    </row>
    <row r="433" spans="1:28" s="45" customFormat="1" ht="11.25" customHeight="1" thickBot="1">
      <c r="A433" s="358"/>
      <c r="B433" s="48"/>
      <c r="C433" s="39"/>
      <c r="D433" s="40"/>
      <c r="E433" s="41"/>
      <c r="F433" s="42"/>
      <c r="G433" s="42"/>
      <c r="H433" s="49" t="b">
        <f>N433</f>
        <v>1</v>
      </c>
      <c r="I433" s="51">
        <f>IF(H433,1,0)</f>
        <v>1</v>
      </c>
      <c r="J433" s="20"/>
      <c r="K433" s="43"/>
      <c r="L433" s="43"/>
      <c r="M433" s="43"/>
      <c r="N433" s="20" t="b">
        <f>Q433</f>
        <v>1</v>
      </c>
      <c r="O433" s="21"/>
      <c r="P433" s="21"/>
      <c r="Q433" s="21" t="b">
        <f>NOT(OR(Q431="",Q431="Введите здесь значение"))</f>
        <v>1</v>
      </c>
      <c r="R433" s="21"/>
      <c r="S433" s="21"/>
      <c r="T433" s="21"/>
      <c r="U433" s="21"/>
      <c r="V433" s="43"/>
      <c r="W433" s="43"/>
      <c r="X433" s="43"/>
      <c r="Y433" s="43"/>
      <c r="Z433" s="43"/>
      <c r="AA433" s="44"/>
      <c r="AB433" s="43"/>
    </row>
    <row r="434" spans="1:28" ht="60" customHeight="1">
      <c r="A434" s="117" t="s">
        <v>902</v>
      </c>
      <c r="B434" s="9"/>
      <c r="C434" s="15"/>
      <c r="D434" s="13"/>
      <c r="E434" s="14"/>
      <c r="H434" s="40"/>
      <c r="I434" s="50"/>
      <c r="J434" s="38"/>
      <c r="K434" s="451" t="s">
        <v>903</v>
      </c>
      <c r="L434" s="452"/>
      <c r="M434" s="298"/>
      <c r="N434" s="455">
        <f>IF(NOT(AND(Справочник!H$97,Q436)),"Этот показатель вычисляется по введенному значению в ячейке справа",IF(OR(Q434&gt;Справочник!G$97,Справочник!G$97=0),0,ROUND(Q434/Справочник!G$97+0.00045,3)))</f>
        <v>0.61599999999999999</v>
      </c>
      <c r="O434" s="456"/>
      <c r="P434" s="33"/>
      <c r="Q434" s="459">
        <v>8</v>
      </c>
      <c r="R434" s="461" t="s">
        <v>904</v>
      </c>
      <c r="S434" s="462"/>
      <c r="X434" s="3"/>
      <c r="Z434" s="4"/>
      <c r="AA434" s="4"/>
      <c r="AB434" s="4"/>
    </row>
    <row r="435" spans="1:28" ht="60" customHeight="1" thickBot="1">
      <c r="B435" s="9"/>
      <c r="C435" s="15"/>
      <c r="D435" s="13"/>
      <c r="E435" s="14"/>
      <c r="H435" s="40"/>
      <c r="I435" s="16"/>
      <c r="J435" s="25"/>
      <c r="K435" s="453"/>
      <c r="L435" s="454"/>
      <c r="M435" s="297"/>
      <c r="N435" s="457"/>
      <c r="O435" s="458"/>
      <c r="P435" s="34"/>
      <c r="Q435" s="460"/>
      <c r="R435" s="463"/>
      <c r="S435" s="464"/>
      <c r="X435" s="3"/>
      <c r="Z435" s="4"/>
      <c r="AA435" s="4"/>
      <c r="AB435" s="4"/>
    </row>
    <row r="436" spans="1:28" s="45" customFormat="1" ht="11.25" customHeight="1" thickBot="1">
      <c r="A436" s="358"/>
      <c r="B436" s="48"/>
      <c r="C436" s="39"/>
      <c r="D436" s="40"/>
      <c r="E436" s="41"/>
      <c r="F436" s="42"/>
      <c r="G436" s="42"/>
      <c r="H436" s="49" t="b">
        <f>N436</f>
        <v>1</v>
      </c>
      <c r="I436" s="51">
        <f>IF(H436,1,0)</f>
        <v>1</v>
      </c>
      <c r="J436" s="20"/>
      <c r="K436" s="43"/>
      <c r="L436" s="43"/>
      <c r="M436" s="43"/>
      <c r="N436" s="20" t="b">
        <f>Q436</f>
        <v>1</v>
      </c>
      <c r="O436" s="21"/>
      <c r="P436" s="21"/>
      <c r="Q436" s="21" t="b">
        <f>NOT(OR(Q434="",Q434="Введите здесь значение"))</f>
        <v>1</v>
      </c>
      <c r="R436" s="21"/>
      <c r="S436" s="21"/>
      <c r="T436" s="21"/>
      <c r="U436" s="21"/>
      <c r="V436" s="43"/>
      <c r="W436" s="43"/>
      <c r="X436" s="43"/>
      <c r="Y436" s="43"/>
      <c r="Z436" s="43"/>
      <c r="AA436" s="44"/>
      <c r="AB436" s="43"/>
    </row>
    <row r="437" spans="1:28" ht="61.5" customHeight="1">
      <c r="A437" s="117" t="s">
        <v>905</v>
      </c>
      <c r="B437" s="9"/>
      <c r="C437" s="57"/>
      <c r="D437" s="38"/>
      <c r="E437" s="52"/>
      <c r="F437" s="102"/>
      <c r="G437" s="102"/>
      <c r="H437" s="59"/>
      <c r="I437" s="50"/>
      <c r="J437" s="38"/>
      <c r="K437" s="451" t="s">
        <v>906</v>
      </c>
      <c r="L437" s="452"/>
      <c r="M437" s="298"/>
      <c r="N437" s="455">
        <f>IF(NOT(AND(Справочник!H$97,Q439)),"Этот показатель вычисляется по введенному значению в ячейке справа",IF(OR(Q437&gt;Справочник!G$97,Справочник!G$97=0),0,ROUND(Q437/Справочник!G$97+0.00045,3)))</f>
        <v>0.84699999999999998</v>
      </c>
      <c r="O437" s="456"/>
      <c r="P437" s="33"/>
      <c r="Q437" s="459">
        <v>11</v>
      </c>
      <c r="R437" s="461" t="s">
        <v>907</v>
      </c>
      <c r="S437" s="462"/>
      <c r="X437" s="3"/>
      <c r="Z437" s="4"/>
      <c r="AA437" s="4"/>
      <c r="AB437" s="4"/>
    </row>
    <row r="438" spans="1:28" ht="61.5" customHeight="1" thickBot="1">
      <c r="C438" s="22"/>
      <c r="D438" s="22"/>
      <c r="E438" s="22"/>
      <c r="F438" s="22"/>
      <c r="G438" s="22"/>
      <c r="H438" s="58"/>
      <c r="I438" s="22"/>
      <c r="J438" s="25"/>
      <c r="K438" s="453"/>
      <c r="L438" s="454"/>
      <c r="M438" s="297"/>
      <c r="N438" s="457"/>
      <c r="O438" s="458"/>
      <c r="P438" s="34"/>
      <c r="Q438" s="460"/>
      <c r="R438" s="463"/>
      <c r="S438" s="464"/>
      <c r="X438" s="3"/>
      <c r="Z438" s="4"/>
      <c r="AA438" s="4"/>
      <c r="AB438" s="4"/>
    </row>
    <row r="439" spans="1:28" s="45" customFormat="1" ht="11.25" customHeight="1">
      <c r="A439" s="358"/>
      <c r="B439" s="42"/>
      <c r="C439" s="42"/>
      <c r="D439" s="42"/>
      <c r="E439" s="42"/>
      <c r="F439" s="42"/>
      <c r="G439" s="42"/>
      <c r="H439" s="54" t="b">
        <f>N439</f>
        <v>1</v>
      </c>
      <c r="I439" s="45">
        <f>IF(H439,1,0)</f>
        <v>1</v>
      </c>
      <c r="J439" s="20"/>
      <c r="K439" s="43"/>
      <c r="L439" s="43"/>
      <c r="M439" s="43"/>
      <c r="N439" s="20" t="b">
        <f>Q439</f>
        <v>1</v>
      </c>
      <c r="O439" s="21"/>
      <c r="P439" s="21"/>
      <c r="Q439" s="21" t="b">
        <f>NOT(OR(Q437="",Q437="Введите здесь значение"))</f>
        <v>1</v>
      </c>
      <c r="R439" s="21"/>
      <c r="S439" s="21"/>
      <c r="T439" s="21"/>
      <c r="U439" s="21"/>
      <c r="V439" s="43"/>
      <c r="W439" s="43"/>
      <c r="X439" s="43"/>
      <c r="Y439" s="43"/>
      <c r="Z439" s="43"/>
      <c r="AA439" s="44"/>
      <c r="AB439" s="43"/>
    </row>
  </sheetData>
  <mergeCells count="472">
    <mergeCell ref="H416:R417"/>
    <mergeCell ref="Q437:Q438"/>
    <mergeCell ref="R437:S438"/>
    <mergeCell ref="K407:L408"/>
    <mergeCell ref="N407:O408"/>
    <mergeCell ref="Q407:Q408"/>
    <mergeCell ref="R407:S408"/>
    <mergeCell ref="K410:L411"/>
    <mergeCell ref="N410:O411"/>
    <mergeCell ref="Q410:Q411"/>
    <mergeCell ref="R410:S411"/>
    <mergeCell ref="K413:L414"/>
    <mergeCell ref="N413:O414"/>
    <mergeCell ref="Q413:Q414"/>
    <mergeCell ref="R413:S414"/>
    <mergeCell ref="K437:L438"/>
    <mergeCell ref="K419:L420"/>
    <mergeCell ref="N419:O420"/>
    <mergeCell ref="Q419:Q420"/>
    <mergeCell ref="R419:S420"/>
    <mergeCell ref="K428:L429"/>
    <mergeCell ref="N428:O429"/>
    <mergeCell ref="Q428:Q429"/>
    <mergeCell ref="R428:S429"/>
    <mergeCell ref="K398:L399"/>
    <mergeCell ref="N398:O399"/>
    <mergeCell ref="Q398:Q399"/>
    <mergeCell ref="R398:S399"/>
    <mergeCell ref="K401:L402"/>
    <mergeCell ref="N401:O402"/>
    <mergeCell ref="Q401:Q402"/>
    <mergeCell ref="R401:S402"/>
    <mergeCell ref="K404:L405"/>
    <mergeCell ref="N404:O405"/>
    <mergeCell ref="Q404:Q405"/>
    <mergeCell ref="R404:S405"/>
    <mergeCell ref="K389:L390"/>
    <mergeCell ref="N389:O390"/>
    <mergeCell ref="Q389:Q390"/>
    <mergeCell ref="R389:S390"/>
    <mergeCell ref="H392:R393"/>
    <mergeCell ref="K395:L396"/>
    <mergeCell ref="N395:O396"/>
    <mergeCell ref="Q395:Q396"/>
    <mergeCell ref="R395:S396"/>
    <mergeCell ref="K380:L381"/>
    <mergeCell ref="N380:O381"/>
    <mergeCell ref="Q380:Q381"/>
    <mergeCell ref="R380:S381"/>
    <mergeCell ref="K383:L384"/>
    <mergeCell ref="N383:O384"/>
    <mergeCell ref="Q383:Q384"/>
    <mergeCell ref="R383:S384"/>
    <mergeCell ref="K386:L387"/>
    <mergeCell ref="N386:O387"/>
    <mergeCell ref="Q386:Q387"/>
    <mergeCell ref="R386:S387"/>
    <mergeCell ref="K371:L372"/>
    <mergeCell ref="N371:O372"/>
    <mergeCell ref="Q371:Q372"/>
    <mergeCell ref="R371:S372"/>
    <mergeCell ref="K374:L375"/>
    <mergeCell ref="N374:O375"/>
    <mergeCell ref="Q374:Q375"/>
    <mergeCell ref="R374:S375"/>
    <mergeCell ref="K377:L378"/>
    <mergeCell ref="N377:O378"/>
    <mergeCell ref="Q377:Q378"/>
    <mergeCell ref="R377:S378"/>
    <mergeCell ref="K362:L363"/>
    <mergeCell ref="N362:O363"/>
    <mergeCell ref="Q362:Q363"/>
    <mergeCell ref="R362:S363"/>
    <mergeCell ref="K365:L366"/>
    <mergeCell ref="N365:O366"/>
    <mergeCell ref="Q365:Q366"/>
    <mergeCell ref="R365:S366"/>
    <mergeCell ref="H368:R369"/>
    <mergeCell ref="K347:L348"/>
    <mergeCell ref="N347:O348"/>
    <mergeCell ref="Q347:Q348"/>
    <mergeCell ref="R347:S348"/>
    <mergeCell ref="K350:L351"/>
    <mergeCell ref="N350:O351"/>
    <mergeCell ref="Q350:Q351"/>
    <mergeCell ref="R350:S351"/>
    <mergeCell ref="K359:L360"/>
    <mergeCell ref="N359:O360"/>
    <mergeCell ref="Q359:Q360"/>
    <mergeCell ref="R359:S360"/>
    <mergeCell ref="H356:R357"/>
    <mergeCell ref="N353:O354"/>
    <mergeCell ref="Q353:Q354"/>
    <mergeCell ref="R353:S354"/>
    <mergeCell ref="K353:L354"/>
    <mergeCell ref="K293:L294"/>
    <mergeCell ref="N293:O294"/>
    <mergeCell ref="Q293:Q294"/>
    <mergeCell ref="R293:S294"/>
    <mergeCell ref="K296:L297"/>
    <mergeCell ref="N296:O297"/>
    <mergeCell ref="Q296:Q297"/>
    <mergeCell ref="R296:S297"/>
    <mergeCell ref="K344:L345"/>
    <mergeCell ref="N344:O345"/>
    <mergeCell ref="Q344:Q345"/>
    <mergeCell ref="R344:S345"/>
    <mergeCell ref="N317:O318"/>
    <mergeCell ref="Q317:Q318"/>
    <mergeCell ref="K338:L339"/>
    <mergeCell ref="N338:O339"/>
    <mergeCell ref="Q338:Q339"/>
    <mergeCell ref="R338:S339"/>
    <mergeCell ref="K341:L342"/>
    <mergeCell ref="N341:O342"/>
    <mergeCell ref="Q341:Q342"/>
    <mergeCell ref="R341:S342"/>
    <mergeCell ref="Q323:Q324"/>
    <mergeCell ref="R323:S324"/>
    <mergeCell ref="K284:L285"/>
    <mergeCell ref="N284:O285"/>
    <mergeCell ref="Q284:Q285"/>
    <mergeCell ref="R284:S285"/>
    <mergeCell ref="K287:L288"/>
    <mergeCell ref="N287:O288"/>
    <mergeCell ref="Q287:Q288"/>
    <mergeCell ref="R287:S288"/>
    <mergeCell ref="K290:L291"/>
    <mergeCell ref="N290:O291"/>
    <mergeCell ref="Q290:Q291"/>
    <mergeCell ref="R290:S291"/>
    <mergeCell ref="K266:L267"/>
    <mergeCell ref="N266:O267"/>
    <mergeCell ref="Q266:Q267"/>
    <mergeCell ref="R266:S267"/>
    <mergeCell ref="K269:L270"/>
    <mergeCell ref="N269:O270"/>
    <mergeCell ref="Q269:Q270"/>
    <mergeCell ref="R269:S270"/>
    <mergeCell ref="K272:L273"/>
    <mergeCell ref="N272:O273"/>
    <mergeCell ref="Q272:Q273"/>
    <mergeCell ref="R272:S273"/>
    <mergeCell ref="R257:S258"/>
    <mergeCell ref="K260:L261"/>
    <mergeCell ref="N260:O261"/>
    <mergeCell ref="Q260:Q261"/>
    <mergeCell ref="R260:S261"/>
    <mergeCell ref="K263:L264"/>
    <mergeCell ref="N263:O264"/>
    <mergeCell ref="Q263:Q264"/>
    <mergeCell ref="R263:S264"/>
    <mergeCell ref="R125:S126"/>
    <mergeCell ref="K158:L159"/>
    <mergeCell ref="N158:O159"/>
    <mergeCell ref="Q158:Q159"/>
    <mergeCell ref="R158:S159"/>
    <mergeCell ref="K233:O234"/>
    <mergeCell ref="N224:O225"/>
    <mergeCell ref="N218:O219"/>
    <mergeCell ref="Q218:Q219"/>
    <mergeCell ref="R218:S219"/>
    <mergeCell ref="K224:L225"/>
    <mergeCell ref="H230:R231"/>
    <mergeCell ref="Q233:Q234"/>
    <mergeCell ref="R203:S204"/>
    <mergeCell ref="Q203:Q204"/>
    <mergeCell ref="R194:S195"/>
    <mergeCell ref="K203:L204"/>
    <mergeCell ref="N203:O204"/>
    <mergeCell ref="Q212:Q213"/>
    <mergeCell ref="Q167:Q168"/>
    <mergeCell ref="R167:S168"/>
    <mergeCell ref="D77:R78"/>
    <mergeCell ref="H83:R84"/>
    <mergeCell ref="K140:L141"/>
    <mergeCell ref="N140:O141"/>
    <mergeCell ref="Q140:Q141"/>
    <mergeCell ref="R140:S141"/>
    <mergeCell ref="D5:R6"/>
    <mergeCell ref="B3:R3"/>
    <mergeCell ref="N44:O45"/>
    <mergeCell ref="Q44:S44"/>
    <mergeCell ref="Q45:S45"/>
    <mergeCell ref="N59:O60"/>
    <mergeCell ref="K107:L108"/>
    <mergeCell ref="N107:O108"/>
    <mergeCell ref="N122:O123"/>
    <mergeCell ref="Q122:Q123"/>
    <mergeCell ref="K119:L120"/>
    <mergeCell ref="F8:R9"/>
    <mergeCell ref="N71:O72"/>
    <mergeCell ref="Q71:S71"/>
    <mergeCell ref="Q72:S72"/>
    <mergeCell ref="K116:L117"/>
    <mergeCell ref="N116:O117"/>
    <mergeCell ref="Q116:Q117"/>
    <mergeCell ref="R116:S117"/>
    <mergeCell ref="K155:L156"/>
    <mergeCell ref="H242:R243"/>
    <mergeCell ref="Q113:Q114"/>
    <mergeCell ref="R113:S114"/>
    <mergeCell ref="K125:L126"/>
    <mergeCell ref="K122:L123"/>
    <mergeCell ref="Q155:Q156"/>
    <mergeCell ref="R155:S156"/>
    <mergeCell ref="N212:O213"/>
    <mergeCell ref="N236:O237"/>
    <mergeCell ref="Q236:Q237"/>
    <mergeCell ref="R236:S237"/>
    <mergeCell ref="Q182:S182"/>
    <mergeCell ref="Q183:S183"/>
    <mergeCell ref="K185:L186"/>
    <mergeCell ref="N185:O186"/>
    <mergeCell ref="K161:L162"/>
    <mergeCell ref="K227:L228"/>
    <mergeCell ref="N227:O228"/>
    <mergeCell ref="Q227:S227"/>
    <mergeCell ref="Q228:S228"/>
    <mergeCell ref="K239:L240"/>
    <mergeCell ref="N239:O240"/>
    <mergeCell ref="Q23:S23"/>
    <mergeCell ref="Q24:S24"/>
    <mergeCell ref="F176:R177"/>
    <mergeCell ref="D173:R174"/>
    <mergeCell ref="Q245:Q246"/>
    <mergeCell ref="K236:L237"/>
    <mergeCell ref="N47:O48"/>
    <mergeCell ref="Q47:S47"/>
    <mergeCell ref="Q48:S48"/>
    <mergeCell ref="K53:L54"/>
    <mergeCell ref="N53:O54"/>
    <mergeCell ref="Q59:S59"/>
    <mergeCell ref="Q60:S60"/>
    <mergeCell ref="R56:S57"/>
    <mergeCell ref="K113:L114"/>
    <mergeCell ref="N113:O114"/>
    <mergeCell ref="R122:S123"/>
    <mergeCell ref="H152:R153"/>
    <mergeCell ref="H164:R165"/>
    <mergeCell ref="K170:L171"/>
    <mergeCell ref="N170:O171"/>
    <mergeCell ref="Q170:Q171"/>
    <mergeCell ref="R170:S171"/>
    <mergeCell ref="N155:O156"/>
    <mergeCell ref="K305:L306"/>
    <mergeCell ref="N305:O306"/>
    <mergeCell ref="Q305:Q306"/>
    <mergeCell ref="H50:R51"/>
    <mergeCell ref="Q56:Q57"/>
    <mergeCell ref="Q68:Q69"/>
    <mergeCell ref="R65:S66"/>
    <mergeCell ref="H62:R63"/>
    <mergeCell ref="R104:S105"/>
    <mergeCell ref="K92:L93"/>
    <mergeCell ref="N92:O93"/>
    <mergeCell ref="K98:L99"/>
    <mergeCell ref="N98:O99"/>
    <mergeCell ref="H95:R96"/>
    <mergeCell ref="H101:R102"/>
    <mergeCell ref="Q53:S53"/>
    <mergeCell ref="Q54:S54"/>
    <mergeCell ref="K56:L57"/>
    <mergeCell ref="N56:O57"/>
    <mergeCell ref="K59:L60"/>
    <mergeCell ref="Q86:Q87"/>
    <mergeCell ref="Q98:Q99"/>
    <mergeCell ref="F80:R81"/>
    <mergeCell ref="K65:L66"/>
    <mergeCell ref="K26:L27"/>
    <mergeCell ref="Q27:S27"/>
    <mergeCell ref="K47:L48"/>
    <mergeCell ref="Q29:S29"/>
    <mergeCell ref="K44:L45"/>
    <mergeCell ref="K29:L30"/>
    <mergeCell ref="Q30:S30"/>
    <mergeCell ref="Q42:S42"/>
    <mergeCell ref="Q107:Q108"/>
    <mergeCell ref="R107:S108"/>
    <mergeCell ref="R92:S93"/>
    <mergeCell ref="K89:L90"/>
    <mergeCell ref="N89:O90"/>
    <mergeCell ref="Q89:Q90"/>
    <mergeCell ref="K86:L87"/>
    <mergeCell ref="K68:O69"/>
    <mergeCell ref="N65:O66"/>
    <mergeCell ref="Q65:Q66"/>
    <mergeCell ref="N74:O75"/>
    <mergeCell ref="Q74:S74"/>
    <mergeCell ref="Q75:S75"/>
    <mergeCell ref="K104:L105"/>
    <mergeCell ref="N104:O105"/>
    <mergeCell ref="Q104:Q105"/>
    <mergeCell ref="R335:S336"/>
    <mergeCell ref="H308:R309"/>
    <mergeCell ref="Q311:Q312"/>
    <mergeCell ref="Q314:Q315"/>
    <mergeCell ref="R317:S318"/>
    <mergeCell ref="H332:R333"/>
    <mergeCell ref="K329:L330"/>
    <mergeCell ref="N329:O330"/>
    <mergeCell ref="Q329:Q330"/>
    <mergeCell ref="R329:S330"/>
    <mergeCell ref="K317:L318"/>
    <mergeCell ref="N314:O315"/>
    <mergeCell ref="R314:S315"/>
    <mergeCell ref="K320:L321"/>
    <mergeCell ref="N320:O321"/>
    <mergeCell ref="Q320:Q321"/>
    <mergeCell ref="R320:S321"/>
    <mergeCell ref="K323:L324"/>
    <mergeCell ref="N323:O324"/>
    <mergeCell ref="K326:L327"/>
    <mergeCell ref="N326:O327"/>
    <mergeCell ref="Q326:Q327"/>
    <mergeCell ref="R326:S327"/>
    <mergeCell ref="H302:R303"/>
    <mergeCell ref="H254:R255"/>
    <mergeCell ref="F251:R252"/>
    <mergeCell ref="D248:R249"/>
    <mergeCell ref="Q215:Q216"/>
    <mergeCell ref="R215:S216"/>
    <mergeCell ref="K131:L132"/>
    <mergeCell ref="N131:O132"/>
    <mergeCell ref="K134:L135"/>
    <mergeCell ref="N134:O135"/>
    <mergeCell ref="K146:O147"/>
    <mergeCell ref="Q146:Q147"/>
    <mergeCell ref="Q131:Q132"/>
    <mergeCell ref="R131:S132"/>
    <mergeCell ref="Q137:Q138"/>
    <mergeCell ref="R137:S138"/>
    <mergeCell ref="K200:L201"/>
    <mergeCell ref="N200:O201"/>
    <mergeCell ref="N245:O246"/>
    <mergeCell ref="Q185:S185"/>
    <mergeCell ref="Q186:S186"/>
    <mergeCell ref="K257:L258"/>
    <mergeCell ref="N257:O258"/>
    <mergeCell ref="Q257:Q258"/>
    <mergeCell ref="R245:S246"/>
    <mergeCell ref="K245:L246"/>
    <mergeCell ref="N437:O438"/>
    <mergeCell ref="H278:R279"/>
    <mergeCell ref="K275:L276"/>
    <mergeCell ref="N275:O276"/>
    <mergeCell ref="Q275:Q276"/>
    <mergeCell ref="R275:S276"/>
    <mergeCell ref="K281:L282"/>
    <mergeCell ref="N281:O282"/>
    <mergeCell ref="Q281:Q282"/>
    <mergeCell ref="R281:S282"/>
    <mergeCell ref="K299:L300"/>
    <mergeCell ref="N299:O300"/>
    <mergeCell ref="Q299:Q300"/>
    <mergeCell ref="R299:S300"/>
    <mergeCell ref="K311:L312"/>
    <mergeCell ref="N311:O312"/>
    <mergeCell ref="R311:S312"/>
    <mergeCell ref="K314:L315"/>
    <mergeCell ref="R305:S306"/>
    <mergeCell ref="K335:L336"/>
    <mergeCell ref="N335:O336"/>
    <mergeCell ref="Q335:Q336"/>
    <mergeCell ref="K431:L432"/>
    <mergeCell ref="K425:L426"/>
    <mergeCell ref="N425:O426"/>
    <mergeCell ref="Q425:Q426"/>
    <mergeCell ref="R425:S426"/>
    <mergeCell ref="N431:O432"/>
    <mergeCell ref="Q431:Q432"/>
    <mergeCell ref="R431:S432"/>
    <mergeCell ref="K434:L435"/>
    <mergeCell ref="N434:O435"/>
    <mergeCell ref="Q434:Q435"/>
    <mergeCell ref="R434:S435"/>
    <mergeCell ref="K422:L423"/>
    <mergeCell ref="N422:O423"/>
    <mergeCell ref="Q422:Q423"/>
    <mergeCell ref="R422:S423"/>
    <mergeCell ref="R224:S225"/>
    <mergeCell ref="R209:S210"/>
    <mergeCell ref="K218:L219"/>
    <mergeCell ref="Q180:S180"/>
    <mergeCell ref="K182:L183"/>
    <mergeCell ref="N182:O183"/>
    <mergeCell ref="Q224:Q225"/>
    <mergeCell ref="K209:L210"/>
    <mergeCell ref="N209:O210"/>
    <mergeCell ref="Q209:Q210"/>
    <mergeCell ref="K188:L189"/>
    <mergeCell ref="N188:O189"/>
    <mergeCell ref="Q188:S188"/>
    <mergeCell ref="Q189:S189"/>
    <mergeCell ref="K194:L195"/>
    <mergeCell ref="N194:O195"/>
    <mergeCell ref="K179:L180"/>
    <mergeCell ref="N179:O180"/>
    <mergeCell ref="Q179:S179"/>
    <mergeCell ref="R212:S213"/>
    <mergeCell ref="N35:O36"/>
    <mergeCell ref="K41:L42"/>
    <mergeCell ref="N41:O42"/>
    <mergeCell ref="Q41:S41"/>
    <mergeCell ref="H11:R11"/>
    <mergeCell ref="H12:R12"/>
    <mergeCell ref="Q14:S14"/>
    <mergeCell ref="Q15:S15"/>
    <mergeCell ref="H32:R33"/>
    <mergeCell ref="Q35:Q36"/>
    <mergeCell ref="R35:S36"/>
    <mergeCell ref="H38:R38"/>
    <mergeCell ref="H39:R39"/>
    <mergeCell ref="N23:O24"/>
    <mergeCell ref="K35:L36"/>
    <mergeCell ref="N29:O30"/>
    <mergeCell ref="K14:L15"/>
    <mergeCell ref="N14:O15"/>
    <mergeCell ref="K23:L24"/>
    <mergeCell ref="K20:L21"/>
    <mergeCell ref="H17:R18"/>
    <mergeCell ref="N20:O21"/>
    <mergeCell ref="N26:O27"/>
    <mergeCell ref="Q26:S26"/>
    <mergeCell ref="Q20:S20"/>
    <mergeCell ref="Q21:S21"/>
    <mergeCell ref="Q194:Q195"/>
    <mergeCell ref="K212:L213"/>
    <mergeCell ref="H191:R192"/>
    <mergeCell ref="H206:R207"/>
    <mergeCell ref="K74:L75"/>
    <mergeCell ref="K71:L72"/>
    <mergeCell ref="N161:O162"/>
    <mergeCell ref="Q161:Q162"/>
    <mergeCell ref="R161:S162"/>
    <mergeCell ref="Q134:Q135"/>
    <mergeCell ref="R134:S135"/>
    <mergeCell ref="K149:L150"/>
    <mergeCell ref="N149:O150"/>
    <mergeCell ref="Q149:Q150"/>
    <mergeCell ref="R149:S150"/>
    <mergeCell ref="K137:L138"/>
    <mergeCell ref="N137:O138"/>
    <mergeCell ref="H143:R144"/>
    <mergeCell ref="Q119:Q120"/>
    <mergeCell ref="R119:S120"/>
    <mergeCell ref="H128:R129"/>
    <mergeCell ref="Q92:Q93"/>
    <mergeCell ref="Q239:S239"/>
    <mergeCell ref="Q240:S240"/>
    <mergeCell ref="R86:S87"/>
    <mergeCell ref="R89:S90"/>
    <mergeCell ref="K197:L198"/>
    <mergeCell ref="N197:O198"/>
    <mergeCell ref="Q197:S197"/>
    <mergeCell ref="Q198:S198"/>
    <mergeCell ref="K221:L222"/>
    <mergeCell ref="N221:O222"/>
    <mergeCell ref="Q221:S221"/>
    <mergeCell ref="Q222:S222"/>
    <mergeCell ref="K215:L216"/>
    <mergeCell ref="N215:O216"/>
    <mergeCell ref="Q200:Q201"/>
    <mergeCell ref="R200:S201"/>
    <mergeCell ref="K167:L168"/>
    <mergeCell ref="N167:O168"/>
    <mergeCell ref="N86:O87"/>
    <mergeCell ref="H110:R111"/>
    <mergeCell ref="N119:O120"/>
    <mergeCell ref="R98:S99"/>
    <mergeCell ref="N125:O126"/>
    <mergeCell ref="Q125:Q126"/>
  </mergeCells>
  <conditionalFormatting sqref="Q65">
    <cfRule type="cellIs" dxfId="374" priority="2538" operator="equal">
      <formula>""</formula>
    </cfRule>
    <cfRule type="cellIs" dxfId="373" priority="2539" operator="equal">
      <formula>"Введите здесь значение"</formula>
    </cfRule>
  </conditionalFormatting>
  <conditionalFormatting sqref="Q125">
    <cfRule type="cellIs" dxfId="372" priority="2374" operator="equal">
      <formula>""</formula>
    </cfRule>
    <cfRule type="cellIs" dxfId="371" priority="2375" operator="equal">
      <formula>"Введите здесь значение"</formula>
    </cfRule>
  </conditionalFormatting>
  <conditionalFormatting sqref="Q113">
    <cfRule type="cellIs" dxfId="370" priority="2359" operator="equal">
      <formula>""</formula>
    </cfRule>
    <cfRule type="cellIs" dxfId="369" priority="2360" operator="equal">
      <formula>"Введите здесь значение"</formula>
    </cfRule>
  </conditionalFormatting>
  <conditionalFormatting sqref="Q149">
    <cfRule type="cellIs" dxfId="368" priority="2352" operator="equal">
      <formula>""</formula>
    </cfRule>
    <cfRule type="cellIs" dxfId="367" priority="2353" operator="equal">
      <formula>"Введите здесь значение"</formula>
    </cfRule>
  </conditionalFormatting>
  <conditionalFormatting sqref="Q236">
    <cfRule type="cellIs" dxfId="366" priority="2187" operator="equal">
      <formula>""</formula>
    </cfRule>
    <cfRule type="cellIs" dxfId="365" priority="2188" operator="equal">
      <formula>"Введите здесь значение"</formula>
    </cfRule>
  </conditionalFormatting>
  <conditionalFormatting sqref="Q305">
    <cfRule type="cellIs" dxfId="364" priority="1921" operator="equal">
      <formula>""</formula>
    </cfRule>
    <cfRule type="cellIs" dxfId="363" priority="1922" operator="equal">
      <formula>"Введите здесь значение"</formula>
    </cfRule>
  </conditionalFormatting>
  <conditionalFormatting sqref="Q335">
    <cfRule type="cellIs" dxfId="362" priority="1899" operator="equal">
      <formula>""</formula>
    </cfRule>
    <cfRule type="cellIs" dxfId="361" priority="1900" operator="equal">
      <formula>"Введите здесь значение"</formula>
    </cfRule>
  </conditionalFormatting>
  <conditionalFormatting sqref="Q281">
    <cfRule type="cellIs" dxfId="360" priority="1838" operator="equal">
      <formula>""</formula>
    </cfRule>
    <cfRule type="cellIs" dxfId="359" priority="1839" operator="equal">
      <formula>"Введите здесь значение"</formula>
    </cfRule>
  </conditionalFormatting>
  <conditionalFormatting sqref="Q68">
    <cfRule type="cellIs" dxfId="358" priority="1569" operator="equal">
      <formula>""</formula>
    </cfRule>
    <cfRule type="cellIs" dxfId="357" priority="1570" operator="equal">
      <formula>"Введите здесь значение"</formula>
    </cfRule>
  </conditionalFormatting>
  <conditionalFormatting sqref="Q107">
    <cfRule type="cellIs" dxfId="356" priority="1507" operator="equal">
      <formula>""</formula>
    </cfRule>
    <cfRule type="cellIs" dxfId="355" priority="1508" operator="equal">
      <formula>"Введите здесь значение"</formula>
    </cfRule>
  </conditionalFormatting>
  <conditionalFormatting sqref="Q86">
    <cfRule type="cellIs" dxfId="354" priority="1504" operator="equal">
      <formula>""</formula>
    </cfRule>
    <cfRule type="cellIs" dxfId="353" priority="1505" operator="equal">
      <formula>"Введите здесь значение"</formula>
    </cfRule>
  </conditionalFormatting>
  <conditionalFormatting sqref="N86">
    <cfRule type="cellIs" dxfId="352" priority="1503" operator="equal">
      <formula>"Этот показатель вычисляется по введенному значению в ячейке справа"</formula>
    </cfRule>
  </conditionalFormatting>
  <conditionalFormatting sqref="Q122">
    <cfRule type="cellIs" dxfId="351" priority="1495" operator="equal">
      <formula>""</formula>
    </cfRule>
    <cfRule type="cellIs" dxfId="350" priority="1496" operator="equal">
      <formula>"Введите здесь значение"</formula>
    </cfRule>
  </conditionalFormatting>
  <conditionalFormatting sqref="Q116">
    <cfRule type="cellIs" dxfId="349" priority="1490" operator="equal">
      <formula>""</formula>
    </cfRule>
    <cfRule type="cellIs" dxfId="348" priority="1491" operator="equal">
      <formula>"Введите здесь значение"</formula>
    </cfRule>
  </conditionalFormatting>
  <conditionalFormatting sqref="Q134">
    <cfRule type="cellIs" dxfId="347" priority="1487" operator="equal">
      <formula>""</formula>
    </cfRule>
    <cfRule type="cellIs" dxfId="346" priority="1488" operator="equal">
      <formula>"Введите здесь значение"</formula>
    </cfRule>
  </conditionalFormatting>
  <conditionalFormatting sqref="Q137">
    <cfRule type="cellIs" dxfId="345" priority="1481" operator="equal">
      <formula>""</formula>
    </cfRule>
    <cfRule type="cellIs" dxfId="344" priority="1482" operator="equal">
      <formula>"Введите здесь значение"</formula>
    </cfRule>
  </conditionalFormatting>
  <conditionalFormatting sqref="Q155">
    <cfRule type="cellIs" dxfId="343" priority="1467" operator="equal">
      <formula>""</formula>
    </cfRule>
    <cfRule type="cellIs" dxfId="342" priority="1468" operator="equal">
      <formula>"Введите здесь значение"</formula>
    </cfRule>
  </conditionalFormatting>
  <conditionalFormatting sqref="Q161">
    <cfRule type="cellIs" dxfId="341" priority="1460" operator="equal">
      <formula>""</formula>
    </cfRule>
    <cfRule type="cellIs" dxfId="340" priority="1461" operator="equal">
      <formula>"Введите здесь значение"</formula>
    </cfRule>
  </conditionalFormatting>
  <conditionalFormatting sqref="Q218">
    <cfRule type="cellIs" dxfId="339" priority="1393" operator="equal">
      <formula>""</formula>
    </cfRule>
    <cfRule type="cellIs" dxfId="338" priority="1394" operator="equal">
      <formula>"Введите здесь значение"</formula>
    </cfRule>
  </conditionalFormatting>
  <conditionalFormatting sqref="Q209">
    <cfRule type="cellIs" dxfId="337" priority="1396" operator="equal">
      <formula>""</formula>
    </cfRule>
    <cfRule type="cellIs" dxfId="336" priority="1397" operator="equal">
      <formula>"Введите здесь значение"</formula>
    </cfRule>
  </conditionalFormatting>
  <conditionalFormatting sqref="Q224">
    <cfRule type="cellIs" dxfId="335" priority="1390" operator="equal">
      <formula>""</formula>
    </cfRule>
    <cfRule type="cellIs" dxfId="334" priority="1391" operator="equal">
      <formula>"Введите здесь значение"</formula>
    </cfRule>
  </conditionalFormatting>
  <conditionalFormatting sqref="N122">
    <cfRule type="cellIs" dxfId="333" priority="1272" operator="equal">
      <formula>"Этот показатель вычисляется по введенному значению в ячейке справа"</formula>
    </cfRule>
  </conditionalFormatting>
  <conditionalFormatting sqref="N149">
    <cfRule type="cellIs" dxfId="332" priority="1268" operator="equal">
      <formula>"Этот показатель вычисляется по введенному значению в ячейке справа"</formula>
    </cfRule>
  </conditionalFormatting>
  <conditionalFormatting sqref="Q104">
    <cfRule type="cellIs" dxfId="331" priority="988" operator="equal">
      <formula>""</formula>
    </cfRule>
    <cfRule type="cellIs" dxfId="330" priority="989" operator="equal">
      <formula>"Введите здесь значение"</formula>
    </cfRule>
  </conditionalFormatting>
  <conditionalFormatting sqref="Q89">
    <cfRule type="cellIs" dxfId="329" priority="985" operator="equal">
      <formula>""</formula>
    </cfRule>
    <cfRule type="cellIs" dxfId="328" priority="986" operator="equal">
      <formula>"Введите здесь значение"</formula>
    </cfRule>
  </conditionalFormatting>
  <conditionalFormatting sqref="Q20">
    <cfRule type="cellIs" dxfId="327" priority="611" operator="equal">
      <formula>""</formula>
    </cfRule>
    <cfRule type="cellIs" dxfId="326" priority="612" operator="equal">
      <formula>"Укажите здесь ссылку на документ"</formula>
    </cfRule>
  </conditionalFormatting>
  <conditionalFormatting sqref="Q21">
    <cfRule type="cellIs" dxfId="325" priority="609" operator="equal">
      <formula>""</formula>
    </cfRule>
    <cfRule type="cellIs" dxfId="324" priority="610" operator="equal">
      <formula>"Укажите здесь название документа и соответствующий номер страницы"</formula>
    </cfRule>
  </conditionalFormatting>
  <conditionalFormatting sqref="N20:O21">
    <cfRule type="cellIs" dxfId="323" priority="608" operator="equal">
      <formula>"Укажите здесь ""Имеется"" или ""Отсутствует"""</formula>
    </cfRule>
  </conditionalFormatting>
  <conditionalFormatting sqref="Q20">
    <cfRule type="expression" dxfId="322" priority="607" stopIfTrue="1">
      <formula>$N20="Отсутствует"</formula>
    </cfRule>
  </conditionalFormatting>
  <conditionalFormatting sqref="Q21:S21">
    <cfRule type="expression" dxfId="321" priority="606" stopIfTrue="1">
      <formula>$N20="Отсутствует"</formula>
    </cfRule>
  </conditionalFormatting>
  <conditionalFormatting sqref="Q23 Q26 Q29">
    <cfRule type="cellIs" dxfId="320" priority="604" operator="equal">
      <formula>""</formula>
    </cfRule>
    <cfRule type="cellIs" dxfId="319" priority="605" operator="equal">
      <formula>"Укажите здесь ссылку на документ"</formula>
    </cfRule>
  </conditionalFormatting>
  <conditionalFormatting sqref="Q24 Q27 Q30">
    <cfRule type="cellIs" dxfId="318" priority="602" operator="equal">
      <formula>""</formula>
    </cfRule>
    <cfRule type="cellIs" dxfId="317" priority="603" operator="equal">
      <formula>"Укажите здесь название документа и соответствующий номер страницы"</formula>
    </cfRule>
  </conditionalFormatting>
  <conditionalFormatting sqref="N23:O24 N26:O27 N29:O30">
    <cfRule type="cellIs" dxfId="316" priority="601" operator="equal">
      <formula>"Укажите здесь ""Имеется"" или ""Отсутствует"""</formula>
    </cfRule>
  </conditionalFormatting>
  <conditionalFormatting sqref="Q23:S23 Q26:S26 Q29:S29">
    <cfRule type="expression" dxfId="315" priority="600" stopIfTrue="1">
      <formula>$N23="Отсутствует"</formula>
    </cfRule>
  </conditionalFormatting>
  <conditionalFormatting sqref="Q24:S24 Q27:S27 Q30:S30">
    <cfRule type="expression" dxfId="314" priority="599" stopIfTrue="1">
      <formula>$N23="Отсутствует"</formula>
    </cfRule>
  </conditionalFormatting>
  <conditionalFormatting sqref="Q41">
    <cfRule type="cellIs" dxfId="313" priority="597" operator="equal">
      <formula>""</formula>
    </cfRule>
    <cfRule type="cellIs" dxfId="312" priority="598" operator="equal">
      <formula>"Укажите здесь ссылку на документ"</formula>
    </cfRule>
  </conditionalFormatting>
  <conditionalFormatting sqref="Q42">
    <cfRule type="cellIs" dxfId="311" priority="595" operator="equal">
      <formula>""</formula>
    </cfRule>
    <cfRule type="cellIs" dxfId="310" priority="596" operator="equal">
      <formula>"Укажите здесь название документа и соответствующий номер страницы"</formula>
    </cfRule>
  </conditionalFormatting>
  <conditionalFormatting sqref="N41:O42">
    <cfRule type="cellIs" dxfId="309" priority="594" operator="equal">
      <formula>"Укажите здесь ""Имеется"" или ""Отсутствует"""</formula>
    </cfRule>
  </conditionalFormatting>
  <conditionalFormatting sqref="Q41:S41">
    <cfRule type="expression" dxfId="308" priority="593" stopIfTrue="1">
      <formula>$N41="Отсутствует"</formula>
    </cfRule>
  </conditionalFormatting>
  <conditionalFormatting sqref="Q42:S42">
    <cfRule type="expression" dxfId="307" priority="592" stopIfTrue="1">
      <formula>$N41="Отсутствует"</formula>
    </cfRule>
  </conditionalFormatting>
  <conditionalFormatting sqref="Q44 Q47">
    <cfRule type="cellIs" dxfId="306" priority="590" operator="equal">
      <formula>""</formula>
    </cfRule>
    <cfRule type="cellIs" dxfId="305" priority="591" operator="equal">
      <formula>"Укажите здесь ссылку на документ"</formula>
    </cfRule>
  </conditionalFormatting>
  <conditionalFormatting sqref="Q45 Q48">
    <cfRule type="cellIs" dxfId="304" priority="588" operator="equal">
      <formula>""</formula>
    </cfRule>
    <cfRule type="cellIs" dxfId="303" priority="589" operator="equal">
      <formula>"Укажите здесь название документа и соответствующий номер страницы"</formula>
    </cfRule>
  </conditionalFormatting>
  <conditionalFormatting sqref="N44:O45 N47:O48">
    <cfRule type="cellIs" dxfId="302" priority="587" operator="equal">
      <formula>"Укажите здесь ""Имеется"" или ""Отсутствует"""</formula>
    </cfRule>
  </conditionalFormatting>
  <conditionalFormatting sqref="Q44:S44 Q47:S47">
    <cfRule type="expression" dxfId="301" priority="586" stopIfTrue="1">
      <formula>$N44="Отсутствует"</formula>
    </cfRule>
  </conditionalFormatting>
  <conditionalFormatting sqref="Q45:S45 Q48:S48">
    <cfRule type="expression" dxfId="300" priority="585" stopIfTrue="1">
      <formula>$N44="Отсутствует"</formula>
    </cfRule>
  </conditionalFormatting>
  <conditionalFormatting sqref="Q71 Q74">
    <cfRule type="cellIs" dxfId="299" priority="583" operator="equal">
      <formula>""</formula>
    </cfRule>
    <cfRule type="cellIs" dxfId="298" priority="584" operator="equal">
      <formula>"Укажите здесь ссылку на документ"</formula>
    </cfRule>
  </conditionalFormatting>
  <conditionalFormatting sqref="Q72 Q75">
    <cfRule type="cellIs" dxfId="297" priority="581" operator="equal">
      <formula>""</formula>
    </cfRule>
    <cfRule type="cellIs" dxfId="296" priority="582" operator="equal">
      <formula>"Укажите здесь название документа и соответствующий номер страницы"</formula>
    </cfRule>
  </conditionalFormatting>
  <conditionalFormatting sqref="N71:O72 N74:O75">
    <cfRule type="cellIs" dxfId="295" priority="580" operator="equal">
      <formula>"Укажите здесь ""Имеется"" или ""Отсутствует"""</formula>
    </cfRule>
  </conditionalFormatting>
  <conditionalFormatting sqref="Q71:S71 Q74:S74">
    <cfRule type="expression" dxfId="294" priority="579" stopIfTrue="1">
      <formula>$N71="Отсутствует"</formula>
    </cfRule>
  </conditionalFormatting>
  <conditionalFormatting sqref="Q72:S72 Q75:S75">
    <cfRule type="expression" dxfId="293" priority="578" stopIfTrue="1">
      <formula>$N71="Отсутствует"</formula>
    </cfRule>
  </conditionalFormatting>
  <conditionalFormatting sqref="Q92">
    <cfRule type="cellIs" dxfId="292" priority="477" operator="equal">
      <formula>""</formula>
    </cfRule>
    <cfRule type="cellIs" dxfId="291" priority="478" operator="equal">
      <formula>"Введите здесь значение"</formula>
    </cfRule>
  </conditionalFormatting>
  <conditionalFormatting sqref="N92">
    <cfRule type="cellIs" dxfId="290" priority="476" operator="equal">
      <formula>"Этот показатель вычисляется по введенному значению в ячейке справа"</formula>
    </cfRule>
  </conditionalFormatting>
  <conditionalFormatting sqref="Q98">
    <cfRule type="cellIs" dxfId="289" priority="474" operator="equal">
      <formula>""</formula>
    </cfRule>
    <cfRule type="cellIs" dxfId="288" priority="475" operator="equal">
      <formula>"Введите здесь значение"</formula>
    </cfRule>
  </conditionalFormatting>
  <conditionalFormatting sqref="Q119">
    <cfRule type="cellIs" dxfId="287" priority="468" operator="equal">
      <formula>""</formula>
    </cfRule>
    <cfRule type="cellIs" dxfId="286" priority="469" operator="equal">
      <formula>"Введите здесь значение"</formula>
    </cfRule>
  </conditionalFormatting>
  <conditionalFormatting sqref="N116">
    <cfRule type="cellIs" dxfId="285" priority="466" operator="equal">
      <formula>"Этот показатель вычисляется по введенному значению в ячейке справа"</formula>
    </cfRule>
  </conditionalFormatting>
  <conditionalFormatting sqref="Q140">
    <cfRule type="cellIs" dxfId="284" priority="463" operator="equal">
      <formula>""</formula>
    </cfRule>
    <cfRule type="cellIs" dxfId="283" priority="464" operator="equal">
      <formula>"Введите здесь значение"</formula>
    </cfRule>
  </conditionalFormatting>
  <conditionalFormatting sqref="Q146">
    <cfRule type="cellIs" dxfId="282" priority="452" operator="equal">
      <formula>""</formula>
    </cfRule>
    <cfRule type="cellIs" dxfId="281" priority="453" operator="equal">
      <formula>"Введите здесь значение"</formula>
    </cfRule>
  </conditionalFormatting>
  <conditionalFormatting sqref="Q170">
    <cfRule type="cellIs" dxfId="280" priority="450" operator="equal">
      <formula>""</formula>
    </cfRule>
    <cfRule type="cellIs" dxfId="279" priority="451" operator="equal">
      <formula>"Введите здесь значение"</formula>
    </cfRule>
  </conditionalFormatting>
  <conditionalFormatting sqref="Q167">
    <cfRule type="cellIs" dxfId="278" priority="447" operator="equal">
      <formula>""</formula>
    </cfRule>
    <cfRule type="cellIs" dxfId="277" priority="448" operator="equal">
      <formula>"Введите здесь значение"</formula>
    </cfRule>
  </conditionalFormatting>
  <conditionalFormatting sqref="Q179">
    <cfRule type="cellIs" dxfId="276" priority="443" operator="equal">
      <formula>""</formula>
    </cfRule>
    <cfRule type="cellIs" dxfId="275" priority="444" operator="equal">
      <formula>"Укажите здесь ссылку на документ"</formula>
    </cfRule>
  </conditionalFormatting>
  <conditionalFormatting sqref="Q180">
    <cfRule type="cellIs" dxfId="274" priority="441" operator="equal">
      <formula>""</formula>
    </cfRule>
    <cfRule type="cellIs" dxfId="273" priority="442" operator="equal">
      <formula>"Укажите здесь название документа и соответствующий номер страницы"</formula>
    </cfRule>
  </conditionalFormatting>
  <conditionalFormatting sqref="N179:O180">
    <cfRule type="cellIs" dxfId="272" priority="440" operator="equal">
      <formula>"Укажите здесь ""Имеется"" или ""Отсутствует"""</formula>
    </cfRule>
  </conditionalFormatting>
  <conditionalFormatting sqref="Q179:S179">
    <cfRule type="expression" dxfId="271" priority="439" stopIfTrue="1">
      <formula>$N179="Отсутствует"</formula>
    </cfRule>
  </conditionalFormatting>
  <conditionalFormatting sqref="Q180:S180">
    <cfRule type="expression" dxfId="270" priority="438" stopIfTrue="1">
      <formula>$N179="Отсутствует"</formula>
    </cfRule>
  </conditionalFormatting>
  <conditionalFormatting sqref="Q182">
    <cfRule type="cellIs" dxfId="269" priority="436" operator="equal">
      <formula>""</formula>
    </cfRule>
    <cfRule type="cellIs" dxfId="268" priority="437" operator="equal">
      <formula>"Укажите здесь ссылку на документ"</formula>
    </cfRule>
  </conditionalFormatting>
  <conditionalFormatting sqref="Q183">
    <cfRule type="cellIs" dxfId="267" priority="434" operator="equal">
      <formula>""</formula>
    </cfRule>
    <cfRule type="cellIs" dxfId="266" priority="435" operator="equal">
      <formula>"Укажите здесь название документа и соответствующий номер страницы"</formula>
    </cfRule>
  </conditionalFormatting>
  <conditionalFormatting sqref="N182:O183">
    <cfRule type="cellIs" dxfId="265" priority="433" operator="equal">
      <formula>"Укажите здесь ""Имеется"" или ""Отсутствует"""</formula>
    </cfRule>
  </conditionalFormatting>
  <conditionalFormatting sqref="Q182:S182">
    <cfRule type="expression" dxfId="264" priority="432" stopIfTrue="1">
      <formula>$N182="Отсутствует"</formula>
    </cfRule>
  </conditionalFormatting>
  <conditionalFormatting sqref="Q183:S183">
    <cfRule type="expression" dxfId="263" priority="431" stopIfTrue="1">
      <formula>$N182="Отсутствует"</formula>
    </cfRule>
  </conditionalFormatting>
  <conditionalFormatting sqref="Q185">
    <cfRule type="cellIs" dxfId="262" priority="429" operator="equal">
      <formula>""</formula>
    </cfRule>
    <cfRule type="cellIs" dxfId="261" priority="430" operator="equal">
      <formula>"Укажите здесь ссылку на документ"</formula>
    </cfRule>
  </conditionalFormatting>
  <conditionalFormatting sqref="Q186">
    <cfRule type="cellIs" dxfId="260" priority="427" operator="equal">
      <formula>""</formula>
    </cfRule>
    <cfRule type="cellIs" dxfId="259" priority="428" operator="equal">
      <formula>"Укажите здесь название документа и соответствующий номер страницы"</formula>
    </cfRule>
  </conditionalFormatting>
  <conditionalFormatting sqref="N185:O186">
    <cfRule type="cellIs" dxfId="258" priority="426" operator="equal">
      <formula>"Укажите здесь ""Имеется"" или ""Отсутствует"""</formula>
    </cfRule>
  </conditionalFormatting>
  <conditionalFormatting sqref="Q185:S185">
    <cfRule type="expression" dxfId="257" priority="425" stopIfTrue="1">
      <formula>$N185="Отсутствует"</formula>
    </cfRule>
  </conditionalFormatting>
  <conditionalFormatting sqref="Q186:S186">
    <cfRule type="expression" dxfId="256" priority="424" stopIfTrue="1">
      <formula>$N185="Отсутствует"</formula>
    </cfRule>
  </conditionalFormatting>
  <conditionalFormatting sqref="Q188">
    <cfRule type="cellIs" dxfId="255" priority="422" operator="equal">
      <formula>""</formula>
    </cfRule>
    <cfRule type="cellIs" dxfId="254" priority="423" operator="equal">
      <formula>"Укажите здесь ссылку на документ"</formula>
    </cfRule>
  </conditionalFormatting>
  <conditionalFormatting sqref="Q189">
    <cfRule type="cellIs" dxfId="253" priority="420" operator="equal">
      <formula>""</formula>
    </cfRule>
    <cfRule type="cellIs" dxfId="252" priority="421" operator="equal">
      <formula>"Укажите здесь название документа и соответствующий номер страницы"</formula>
    </cfRule>
  </conditionalFormatting>
  <conditionalFormatting sqref="N188:O189">
    <cfRule type="cellIs" dxfId="251" priority="419" operator="equal">
      <formula>"Укажите здесь ""Имеется"" или ""Отсутствует"""</formula>
    </cfRule>
  </conditionalFormatting>
  <conditionalFormatting sqref="Q188:S188">
    <cfRule type="expression" dxfId="250" priority="418" stopIfTrue="1">
      <formula>$N188="Отсутствует"</formula>
    </cfRule>
  </conditionalFormatting>
  <conditionalFormatting sqref="Q189:S189">
    <cfRule type="expression" dxfId="249" priority="417" stopIfTrue="1">
      <formula>$N188="Отсутствует"</formula>
    </cfRule>
  </conditionalFormatting>
  <conditionalFormatting sqref="Q200">
    <cfRule type="cellIs" dxfId="248" priority="401" operator="equal">
      <formula>""</formula>
    </cfRule>
    <cfRule type="cellIs" dxfId="247" priority="402" operator="equal">
      <formula>"Введите здесь значение"</formula>
    </cfRule>
  </conditionalFormatting>
  <conditionalFormatting sqref="Q212">
    <cfRule type="cellIs" dxfId="246" priority="386" operator="equal">
      <formula>""</formula>
    </cfRule>
    <cfRule type="cellIs" dxfId="245" priority="387" operator="equal">
      <formula>"Введите здесь значение"</formula>
    </cfRule>
  </conditionalFormatting>
  <conditionalFormatting sqref="Q233">
    <cfRule type="cellIs" dxfId="244" priority="380" operator="equal">
      <formula>""</formula>
    </cfRule>
    <cfRule type="cellIs" dxfId="243" priority="381" operator="equal">
      <formula>"Введите здесь значение"</formula>
    </cfRule>
  </conditionalFormatting>
  <conditionalFormatting sqref="Q215">
    <cfRule type="cellIs" dxfId="242" priority="383" operator="equal">
      <formula>""</formula>
    </cfRule>
    <cfRule type="cellIs" dxfId="241" priority="384" operator="equal">
      <formula>"Введите здесь значение"</formula>
    </cfRule>
  </conditionalFormatting>
  <conditionalFormatting sqref="Q245">
    <cfRule type="cellIs" dxfId="240" priority="364" operator="equal">
      <formula>""</formula>
    </cfRule>
    <cfRule type="cellIs" dxfId="239" priority="365" operator="equal">
      <formula>"Введите здесь значение"</formula>
    </cfRule>
  </conditionalFormatting>
  <conditionalFormatting sqref="Q203">
    <cfRule type="cellIs" dxfId="238" priority="375" operator="equal">
      <formula>""</formula>
    </cfRule>
    <cfRule type="cellIs" dxfId="237" priority="376" operator="equal">
      <formula>"Введите здесь значение"</formula>
    </cfRule>
  </conditionalFormatting>
  <conditionalFormatting sqref="Q194">
    <cfRule type="cellIs" dxfId="236" priority="378" operator="equal">
      <formula>""</formula>
    </cfRule>
    <cfRule type="cellIs" dxfId="235" priority="379" operator="equal">
      <formula>"Введите здесь значение"</formula>
    </cfRule>
  </conditionalFormatting>
  <conditionalFormatting sqref="N194">
    <cfRule type="cellIs" dxfId="234" priority="377" operator="equal">
      <formula>"Этот показатель вычисляется по введенному значению в ячейке справа"</formula>
    </cfRule>
  </conditionalFormatting>
  <conditionalFormatting sqref="N203">
    <cfRule type="cellIs" dxfId="233" priority="374" operator="equal">
      <formula>"Этот показатель вычисляется по введенному значению в ячейке справа"</formula>
    </cfRule>
  </conditionalFormatting>
  <conditionalFormatting sqref="Q14">
    <cfRule type="cellIs" dxfId="232" priority="361" operator="equal">
      <formula>""</formula>
    </cfRule>
    <cfRule type="cellIs" dxfId="231" priority="362" operator="equal">
      <formula>"Укажите здесь ссылку на документ"</formula>
    </cfRule>
  </conditionalFormatting>
  <conditionalFormatting sqref="Q15">
    <cfRule type="cellIs" dxfId="230" priority="359" operator="equal">
      <formula>""</formula>
    </cfRule>
    <cfRule type="cellIs" dxfId="229" priority="360" operator="equal">
      <formula>"Укажите здесь название документа и соответствующий номер страницы"</formula>
    </cfRule>
  </conditionalFormatting>
  <conditionalFormatting sqref="N14:O15">
    <cfRule type="cellIs" dxfId="228" priority="358" operator="equal">
      <formula>"Укажите здесь ""Имеется"" или ""Отсутствует"""</formula>
    </cfRule>
  </conditionalFormatting>
  <conditionalFormatting sqref="Q14:S14">
    <cfRule type="expression" dxfId="227" priority="357" stopIfTrue="1">
      <formula>$N14="Отсутствует"</formula>
    </cfRule>
  </conditionalFormatting>
  <conditionalFormatting sqref="Q15:S15">
    <cfRule type="expression" dxfId="226" priority="356" stopIfTrue="1">
      <formula>$N14="Отсутствует"</formula>
    </cfRule>
  </conditionalFormatting>
  <conditionalFormatting sqref="Q35">
    <cfRule type="cellIs" dxfId="225" priority="353" operator="equal">
      <formula>""</formula>
    </cfRule>
    <cfRule type="cellIs" dxfId="224" priority="354" operator="equal">
      <formula>"Введите здесь значение"</formula>
    </cfRule>
  </conditionalFormatting>
  <conditionalFormatting sqref="N35">
    <cfRule type="cellIs" dxfId="223" priority="355" operator="equal">
      <formula>"Этот показатель вычисляется по введенному значению в ячейке справа"</formula>
    </cfRule>
  </conditionalFormatting>
  <conditionalFormatting sqref="Q53">
    <cfRule type="cellIs" dxfId="222" priority="342" operator="equal">
      <formula>""</formula>
    </cfRule>
    <cfRule type="cellIs" dxfId="221" priority="343" operator="equal">
      <formula>"Укажите здесь ссылку на документ"</formula>
    </cfRule>
  </conditionalFormatting>
  <conditionalFormatting sqref="Q54">
    <cfRule type="cellIs" dxfId="220" priority="340" operator="equal">
      <formula>""</formula>
    </cfRule>
    <cfRule type="cellIs" dxfId="219" priority="341" operator="equal">
      <formula>"Укажите здесь название документа и соответствующий номер страницы"</formula>
    </cfRule>
  </conditionalFormatting>
  <conditionalFormatting sqref="N53:O54">
    <cfRule type="cellIs" dxfId="218" priority="339" operator="equal">
      <formula>"Укажите здесь ""Имеется"" или ""Отсутствует"""</formula>
    </cfRule>
  </conditionalFormatting>
  <conditionalFormatting sqref="Q53:S53">
    <cfRule type="expression" dxfId="217" priority="338" stopIfTrue="1">
      <formula>$N53="Отсутствует"</formula>
    </cfRule>
  </conditionalFormatting>
  <conditionalFormatting sqref="Q54:S54">
    <cfRule type="expression" dxfId="216" priority="337" stopIfTrue="1">
      <formula>$N53="Отсутствует"</formula>
    </cfRule>
  </conditionalFormatting>
  <conditionalFormatting sqref="Q59">
    <cfRule type="cellIs" dxfId="215" priority="335" operator="equal">
      <formula>""</formula>
    </cfRule>
    <cfRule type="cellIs" dxfId="214" priority="336" operator="equal">
      <formula>"Укажите здесь ссылку на документ"</formula>
    </cfRule>
  </conditionalFormatting>
  <conditionalFormatting sqref="Q60">
    <cfRule type="cellIs" dxfId="213" priority="333" operator="equal">
      <formula>""</formula>
    </cfRule>
    <cfRule type="cellIs" dxfId="212" priority="334" operator="equal">
      <formula>"Укажите здесь название документа и соответствующий номер страницы"</formula>
    </cfRule>
  </conditionalFormatting>
  <conditionalFormatting sqref="N59:O60">
    <cfRule type="cellIs" dxfId="211" priority="332" operator="equal">
      <formula>"Укажите здесь ""Имеется"" или ""Отсутствует"""</formula>
    </cfRule>
  </conditionalFormatting>
  <conditionalFormatting sqref="Q59:S59">
    <cfRule type="expression" dxfId="210" priority="331" stopIfTrue="1">
      <formula>$N59="Отсутствует"</formula>
    </cfRule>
  </conditionalFormatting>
  <conditionalFormatting sqref="Q60:S60">
    <cfRule type="expression" dxfId="209" priority="330" stopIfTrue="1">
      <formula>$N59="Отсутствует"</formula>
    </cfRule>
  </conditionalFormatting>
  <conditionalFormatting sqref="Q56">
    <cfRule type="cellIs" dxfId="208" priority="328" operator="equal">
      <formula>""</formula>
    </cfRule>
    <cfRule type="cellIs" dxfId="207" priority="329" operator="equal">
      <formula>"Введите здесь значение"</formula>
    </cfRule>
  </conditionalFormatting>
  <conditionalFormatting sqref="N104">
    <cfRule type="cellIs" dxfId="206" priority="324" operator="equal">
      <formula>"Этот показатель вычисляется по введенному значению в ячейке справа"</formula>
    </cfRule>
  </conditionalFormatting>
  <conditionalFormatting sqref="N137">
    <cfRule type="cellIs" dxfId="205" priority="316" operator="equal">
      <formula>"Этот показатель вычисляется по введенному значению в ячейке справа"</formula>
    </cfRule>
  </conditionalFormatting>
  <conditionalFormatting sqref="Q131">
    <cfRule type="cellIs" dxfId="204" priority="320" operator="equal">
      <formula>""</formula>
    </cfRule>
    <cfRule type="cellIs" dxfId="203" priority="321" operator="equal">
      <formula>"Введите здесь значение"</formula>
    </cfRule>
  </conditionalFormatting>
  <conditionalFormatting sqref="Q158">
    <cfRule type="cellIs" dxfId="202" priority="314" operator="equal">
      <formula>""</formula>
    </cfRule>
    <cfRule type="cellIs" dxfId="201" priority="315" operator="equal">
      <formula>"Введите здесь значение"</formula>
    </cfRule>
  </conditionalFormatting>
  <conditionalFormatting sqref="Q257">
    <cfRule type="cellIs" dxfId="200" priority="311" operator="equal">
      <formula>""</formula>
    </cfRule>
    <cfRule type="cellIs" dxfId="199" priority="312" operator="equal">
      <formula>"Введите здесь значение"</formula>
    </cfRule>
  </conditionalFormatting>
  <conditionalFormatting sqref="N257">
    <cfRule type="cellIs" dxfId="198" priority="310" operator="equal">
      <formula>"Этот показатель вычисляется по введенному значению в ячейке справа"</formula>
    </cfRule>
  </conditionalFormatting>
  <conditionalFormatting sqref="Q260">
    <cfRule type="cellIs" dxfId="197" priority="305" operator="equal">
      <formula>""</formula>
    </cfRule>
    <cfRule type="cellIs" dxfId="196" priority="306" operator="equal">
      <formula>"Введите здесь значение"</formula>
    </cfRule>
  </conditionalFormatting>
  <conditionalFormatting sqref="Q266">
    <cfRule type="cellIs" dxfId="195" priority="299" operator="equal">
      <formula>""</formula>
    </cfRule>
    <cfRule type="cellIs" dxfId="194" priority="300" operator="equal">
      <formula>"Введите здесь значение"</formula>
    </cfRule>
  </conditionalFormatting>
  <conditionalFormatting sqref="Q263">
    <cfRule type="cellIs" dxfId="193" priority="302" operator="equal">
      <formula>""</formula>
    </cfRule>
    <cfRule type="cellIs" dxfId="192" priority="303" operator="equal">
      <formula>"Введите здесь значение"</formula>
    </cfRule>
  </conditionalFormatting>
  <conditionalFormatting sqref="Q275">
    <cfRule type="cellIs" dxfId="191" priority="290" operator="equal">
      <formula>""</formula>
    </cfRule>
    <cfRule type="cellIs" dxfId="190" priority="291" operator="equal">
      <formula>"Введите здесь значение"</formula>
    </cfRule>
  </conditionalFormatting>
  <conditionalFormatting sqref="Q272">
    <cfRule type="cellIs" dxfId="189" priority="293" operator="equal">
      <formula>""</formula>
    </cfRule>
    <cfRule type="cellIs" dxfId="188" priority="294" operator="equal">
      <formula>"Введите здесь значение"</formula>
    </cfRule>
  </conditionalFormatting>
  <conditionalFormatting sqref="Q269">
    <cfRule type="cellIs" dxfId="187" priority="296" operator="equal">
      <formula>""</formula>
    </cfRule>
    <cfRule type="cellIs" dxfId="186" priority="297" operator="equal">
      <formula>"Введите здесь значение"</formula>
    </cfRule>
  </conditionalFormatting>
  <conditionalFormatting sqref="Q284">
    <cfRule type="cellIs" dxfId="185" priority="287" operator="equal">
      <formula>""</formula>
    </cfRule>
    <cfRule type="cellIs" dxfId="184" priority="288" operator="equal">
      <formula>"Введите здесь значение"</formula>
    </cfRule>
  </conditionalFormatting>
  <conditionalFormatting sqref="Q290">
    <cfRule type="cellIs" dxfId="183" priority="281" operator="equal">
      <formula>""</formula>
    </cfRule>
    <cfRule type="cellIs" dxfId="182" priority="282" operator="equal">
      <formula>"Введите здесь значение"</formula>
    </cfRule>
  </conditionalFormatting>
  <conditionalFormatting sqref="Q287">
    <cfRule type="cellIs" dxfId="181" priority="284" operator="equal">
      <formula>""</formula>
    </cfRule>
    <cfRule type="cellIs" dxfId="180" priority="285" operator="equal">
      <formula>"Введите здесь значение"</formula>
    </cfRule>
  </conditionalFormatting>
  <conditionalFormatting sqref="Q293">
    <cfRule type="cellIs" dxfId="179" priority="278" operator="equal">
      <formula>""</formula>
    </cfRule>
    <cfRule type="cellIs" dxfId="178" priority="279" operator="equal">
      <formula>"Введите здесь значение"</formula>
    </cfRule>
  </conditionalFormatting>
  <conditionalFormatting sqref="Q299">
    <cfRule type="cellIs" dxfId="177" priority="272" operator="equal">
      <formula>""</formula>
    </cfRule>
    <cfRule type="cellIs" dxfId="176" priority="273" operator="equal">
      <formula>"Введите здесь значение"</formula>
    </cfRule>
  </conditionalFormatting>
  <conditionalFormatting sqref="Q296">
    <cfRule type="cellIs" dxfId="175" priority="275" operator="equal">
      <formula>""</formula>
    </cfRule>
    <cfRule type="cellIs" dxfId="174" priority="276" operator="equal">
      <formula>"Введите здесь значение"</formula>
    </cfRule>
  </conditionalFormatting>
  <conditionalFormatting sqref="Q317">
    <cfRule type="cellIs" dxfId="173" priority="262" operator="equal">
      <formula>""</formula>
    </cfRule>
    <cfRule type="cellIs" dxfId="172" priority="263" operator="equal">
      <formula>"Введите здесь значение"</formula>
    </cfRule>
  </conditionalFormatting>
  <conditionalFormatting sqref="Q311">
    <cfRule type="cellIs" dxfId="171" priority="268" operator="equal">
      <formula>""</formula>
    </cfRule>
    <cfRule type="cellIs" dxfId="170" priority="269" operator="equal">
      <formula>"Введите здесь значение"</formula>
    </cfRule>
  </conditionalFormatting>
  <conditionalFormatting sqref="Q314">
    <cfRule type="cellIs" dxfId="169" priority="265" operator="equal">
      <formula>""</formula>
    </cfRule>
    <cfRule type="cellIs" dxfId="168" priority="266" operator="equal">
      <formula>"Введите здесь значение"</formula>
    </cfRule>
  </conditionalFormatting>
  <conditionalFormatting sqref="Q320">
    <cfRule type="cellIs" dxfId="167" priority="259" operator="equal">
      <formula>""</formula>
    </cfRule>
    <cfRule type="cellIs" dxfId="166" priority="260" operator="equal">
      <formula>"Введите здесь значение"</formula>
    </cfRule>
  </conditionalFormatting>
  <conditionalFormatting sqref="Q323">
    <cfRule type="cellIs" dxfId="165" priority="256" operator="equal">
      <formula>""</formula>
    </cfRule>
    <cfRule type="cellIs" dxfId="164" priority="257" operator="equal">
      <formula>"Введите здесь значение"</formula>
    </cfRule>
  </conditionalFormatting>
  <conditionalFormatting sqref="Q329">
    <cfRule type="cellIs" dxfId="163" priority="250" operator="equal">
      <formula>""</formula>
    </cfRule>
    <cfRule type="cellIs" dxfId="162" priority="251" operator="equal">
      <formula>"Введите здесь значение"</formula>
    </cfRule>
  </conditionalFormatting>
  <conditionalFormatting sqref="Q326">
    <cfRule type="cellIs" dxfId="161" priority="253" operator="equal">
      <formula>""</formula>
    </cfRule>
    <cfRule type="cellIs" dxfId="160" priority="254" operator="equal">
      <formula>"Введите здесь значение"</formula>
    </cfRule>
  </conditionalFormatting>
  <conditionalFormatting sqref="Q341">
    <cfRule type="cellIs" dxfId="159" priority="244" operator="equal">
      <formula>""</formula>
    </cfRule>
    <cfRule type="cellIs" dxfId="158" priority="245" operator="equal">
      <formula>"Введите здесь значение"</formula>
    </cfRule>
  </conditionalFormatting>
  <conditionalFormatting sqref="Q338">
    <cfRule type="cellIs" dxfId="157" priority="247" operator="equal">
      <formula>""</formula>
    </cfRule>
    <cfRule type="cellIs" dxfId="156" priority="248" operator="equal">
      <formula>"Введите здесь значение"</formula>
    </cfRule>
  </conditionalFormatting>
  <conditionalFormatting sqref="Q344">
    <cfRule type="cellIs" dxfId="155" priority="241" operator="equal">
      <formula>""</formula>
    </cfRule>
    <cfRule type="cellIs" dxfId="154" priority="242" operator="equal">
      <formula>"Введите здесь значение"</formula>
    </cfRule>
  </conditionalFormatting>
  <conditionalFormatting sqref="Q347">
    <cfRule type="cellIs" dxfId="153" priority="238" operator="equal">
      <formula>""</formula>
    </cfRule>
    <cfRule type="cellIs" dxfId="152" priority="239" operator="equal">
      <formula>"Введите здесь значение"</formula>
    </cfRule>
  </conditionalFormatting>
  <conditionalFormatting sqref="Q353">
    <cfRule type="cellIs" dxfId="151" priority="232" operator="equal">
      <formula>""</formula>
    </cfRule>
    <cfRule type="cellIs" dxfId="150" priority="233" operator="equal">
      <formula>"Введите здесь значение"</formula>
    </cfRule>
  </conditionalFormatting>
  <conditionalFormatting sqref="Q350">
    <cfRule type="cellIs" dxfId="149" priority="235" operator="equal">
      <formula>""</formula>
    </cfRule>
    <cfRule type="cellIs" dxfId="148" priority="236" operator="equal">
      <formula>"Введите здесь значение"</formula>
    </cfRule>
  </conditionalFormatting>
  <conditionalFormatting sqref="Q365">
    <cfRule type="cellIs" dxfId="147" priority="217" operator="equal">
      <formula>""</formula>
    </cfRule>
    <cfRule type="cellIs" dxfId="146" priority="218" operator="equal">
      <formula>"Введите здесь значение"</formula>
    </cfRule>
  </conditionalFormatting>
  <conditionalFormatting sqref="Q359">
    <cfRule type="cellIs" dxfId="145" priority="229" operator="equal">
      <formula>""</formula>
    </cfRule>
    <cfRule type="cellIs" dxfId="144" priority="230" operator="equal">
      <formula>"Введите здесь значение"</formula>
    </cfRule>
  </conditionalFormatting>
  <conditionalFormatting sqref="Q362">
    <cfRule type="cellIs" dxfId="143" priority="220" operator="equal">
      <formula>""</formula>
    </cfRule>
    <cfRule type="cellIs" dxfId="142" priority="221" operator="equal">
      <formula>"Введите здесь значение"</formula>
    </cfRule>
  </conditionalFormatting>
  <conditionalFormatting sqref="Q386">
    <cfRule type="cellIs" dxfId="141" priority="181" operator="equal">
      <formula>""</formula>
    </cfRule>
    <cfRule type="cellIs" dxfId="140" priority="182" operator="equal">
      <formula>"Введите здесь значение"</formula>
    </cfRule>
  </conditionalFormatting>
  <conditionalFormatting sqref="Q389">
    <cfRule type="cellIs" dxfId="139" priority="178" operator="equal">
      <formula>""</formula>
    </cfRule>
    <cfRule type="cellIs" dxfId="138" priority="179" operator="equal">
      <formula>"Введите здесь значение"</formula>
    </cfRule>
  </conditionalFormatting>
  <conditionalFormatting sqref="Q371">
    <cfRule type="cellIs" dxfId="137" priority="214" operator="equal">
      <formula>""</formula>
    </cfRule>
    <cfRule type="cellIs" dxfId="136" priority="215" operator="equal">
      <formula>"Введите здесь значение"</formula>
    </cfRule>
  </conditionalFormatting>
  <conditionalFormatting sqref="Q374">
    <cfRule type="cellIs" dxfId="135" priority="193" operator="equal">
      <formula>""</formula>
    </cfRule>
    <cfRule type="cellIs" dxfId="134" priority="194" operator="equal">
      <formula>"Введите здесь значение"</formula>
    </cfRule>
  </conditionalFormatting>
  <conditionalFormatting sqref="Q413">
    <cfRule type="cellIs" dxfId="133" priority="145" operator="equal">
      <formula>""</formula>
    </cfRule>
    <cfRule type="cellIs" dxfId="132" priority="146" operator="equal">
      <formula>"Введите здесь значение"</formula>
    </cfRule>
  </conditionalFormatting>
  <conditionalFormatting sqref="Q377">
    <cfRule type="cellIs" dxfId="131" priority="190" operator="equal">
      <formula>""</formula>
    </cfRule>
    <cfRule type="cellIs" dxfId="130" priority="191" operator="equal">
      <formula>"Введите здесь значение"</formula>
    </cfRule>
  </conditionalFormatting>
  <conditionalFormatting sqref="Q380">
    <cfRule type="cellIs" dxfId="129" priority="187" operator="equal">
      <formula>""</formula>
    </cfRule>
    <cfRule type="cellIs" dxfId="128" priority="188" operator="equal">
      <formula>"Введите здесь значение"</formula>
    </cfRule>
  </conditionalFormatting>
  <conditionalFormatting sqref="Q383">
    <cfRule type="cellIs" dxfId="127" priority="184" operator="equal">
      <formula>""</formula>
    </cfRule>
    <cfRule type="cellIs" dxfId="126" priority="185" operator="equal">
      <formula>"Введите здесь значение"</formula>
    </cfRule>
  </conditionalFormatting>
  <conditionalFormatting sqref="Q395">
    <cfRule type="cellIs" dxfId="125" priority="175" operator="equal">
      <formula>""</formula>
    </cfRule>
    <cfRule type="cellIs" dxfId="124" priority="176" operator="equal">
      <formula>"Введите здесь значение"</formula>
    </cfRule>
  </conditionalFormatting>
  <conditionalFormatting sqref="Q419">
    <cfRule type="cellIs" dxfId="123" priority="142" operator="equal">
      <formula>""</formula>
    </cfRule>
    <cfRule type="cellIs" dxfId="122" priority="143" operator="equal">
      <formula>"Введите здесь значение"</formula>
    </cfRule>
  </conditionalFormatting>
  <conditionalFormatting sqref="Q398 Q401 Q404">
    <cfRule type="cellIs" dxfId="121" priority="154" operator="equal">
      <formula>""</formula>
    </cfRule>
    <cfRule type="cellIs" dxfId="120" priority="155" operator="equal">
      <formula>"Введите здесь значение"</formula>
    </cfRule>
  </conditionalFormatting>
  <conditionalFormatting sqref="Q407">
    <cfRule type="cellIs" dxfId="119" priority="151" operator="equal">
      <formula>""</formula>
    </cfRule>
    <cfRule type="cellIs" dxfId="118" priority="152" operator="equal">
      <formula>"Введите здесь значение"</formula>
    </cfRule>
  </conditionalFormatting>
  <conditionalFormatting sqref="Q410">
    <cfRule type="cellIs" dxfId="117" priority="148" operator="equal">
      <formula>""</formula>
    </cfRule>
    <cfRule type="cellIs" dxfId="116" priority="149" operator="equal">
      <formula>"Введите здесь значение"</formula>
    </cfRule>
  </conditionalFormatting>
  <conditionalFormatting sqref="Q422">
    <cfRule type="cellIs" dxfId="115" priority="127" operator="equal">
      <formula>""</formula>
    </cfRule>
    <cfRule type="cellIs" dxfId="114" priority="128" operator="equal">
      <formula>"Введите здесь значение"</formula>
    </cfRule>
  </conditionalFormatting>
  <conditionalFormatting sqref="Q425">
    <cfRule type="cellIs" dxfId="113" priority="124" operator="equal">
      <formula>""</formula>
    </cfRule>
    <cfRule type="cellIs" dxfId="112" priority="125" operator="equal">
      <formula>"Введите здесь значение"</formula>
    </cfRule>
  </conditionalFormatting>
  <conditionalFormatting sqref="Q428">
    <cfRule type="cellIs" dxfId="111" priority="121" operator="equal">
      <formula>""</formula>
    </cfRule>
    <cfRule type="cellIs" dxfId="110" priority="122" operator="equal">
      <formula>"Введите здесь значение"</formula>
    </cfRule>
  </conditionalFormatting>
  <conditionalFormatting sqref="Q431">
    <cfRule type="cellIs" dxfId="109" priority="118" operator="equal">
      <formula>""</formula>
    </cfRule>
    <cfRule type="cellIs" dxfId="108" priority="119" operator="equal">
      <formula>"Введите здесь значение"</formula>
    </cfRule>
  </conditionalFormatting>
  <conditionalFormatting sqref="Q434">
    <cfRule type="cellIs" dxfId="107" priority="115" operator="equal">
      <formula>""</formula>
    </cfRule>
    <cfRule type="cellIs" dxfId="106" priority="116" operator="equal">
      <formula>"Введите здесь значение"</formula>
    </cfRule>
  </conditionalFormatting>
  <conditionalFormatting sqref="Q437">
    <cfRule type="cellIs" dxfId="105" priority="112" operator="equal">
      <formula>""</formula>
    </cfRule>
    <cfRule type="cellIs" dxfId="104" priority="113" operator="equal">
      <formula>"Введите здесь значение"</formula>
    </cfRule>
  </conditionalFormatting>
  <conditionalFormatting sqref="Q197">
    <cfRule type="cellIs" dxfId="103" priority="109" operator="equal">
      <formula>""</formula>
    </cfRule>
    <cfRule type="cellIs" dxfId="102" priority="110" operator="equal">
      <formula>"Укажите здесь ссылку на документ"</formula>
    </cfRule>
  </conditionalFormatting>
  <conditionalFormatting sqref="Q198">
    <cfRule type="cellIs" dxfId="101" priority="107" operator="equal">
      <formula>""</formula>
    </cfRule>
    <cfRule type="cellIs" dxfId="100" priority="108" operator="equal">
      <formula>"Укажите здесь название документа и соответствующий номер страницы"</formula>
    </cfRule>
  </conditionalFormatting>
  <conditionalFormatting sqref="N197:O198">
    <cfRule type="cellIs" dxfId="99" priority="106" operator="equal">
      <formula>"Укажите здесь ""Имеется"" или ""Отсутствует"""</formula>
    </cfRule>
  </conditionalFormatting>
  <conditionalFormatting sqref="Q197:S197">
    <cfRule type="expression" dxfId="98" priority="105" stopIfTrue="1">
      <formula>$N197="Отсутствует"</formula>
    </cfRule>
  </conditionalFormatting>
  <conditionalFormatting sqref="Q198:S198">
    <cfRule type="expression" dxfId="97" priority="104" stopIfTrue="1">
      <formula>$N197="Отсутствует"</formula>
    </cfRule>
  </conditionalFormatting>
  <conditionalFormatting sqref="Q221">
    <cfRule type="cellIs" dxfId="96" priority="102" operator="equal">
      <formula>""</formula>
    </cfRule>
    <cfRule type="cellIs" dxfId="95" priority="103" operator="equal">
      <formula>"Укажите здесь ссылку на документ"</formula>
    </cfRule>
  </conditionalFormatting>
  <conditionalFormatting sqref="Q222">
    <cfRule type="cellIs" dxfId="94" priority="100" operator="equal">
      <formula>""</formula>
    </cfRule>
    <cfRule type="cellIs" dxfId="93" priority="101" operator="equal">
      <formula>"Укажите здесь название документа и соответствующий номер страницы"</formula>
    </cfRule>
  </conditionalFormatting>
  <conditionalFormatting sqref="N221:O222">
    <cfRule type="cellIs" dxfId="92" priority="99" operator="equal">
      <formula>"Укажите здесь ""Имеется"" или ""Отсутствует"""</formula>
    </cfRule>
  </conditionalFormatting>
  <conditionalFormatting sqref="Q221:S221">
    <cfRule type="expression" dxfId="91" priority="98" stopIfTrue="1">
      <formula>$N221="Отсутствует"</formula>
    </cfRule>
  </conditionalFormatting>
  <conditionalFormatting sqref="Q222:S222">
    <cfRule type="expression" dxfId="90" priority="97" stopIfTrue="1">
      <formula>$N221="Отсутствует"</formula>
    </cfRule>
  </conditionalFormatting>
  <conditionalFormatting sqref="Q227">
    <cfRule type="cellIs" dxfId="89" priority="95" operator="equal">
      <formula>""</formula>
    </cfRule>
    <cfRule type="cellIs" dxfId="88" priority="96" operator="equal">
      <formula>"Укажите здесь ссылку на документ"</formula>
    </cfRule>
  </conditionalFormatting>
  <conditionalFormatting sqref="Q228">
    <cfRule type="cellIs" dxfId="87" priority="93" operator="equal">
      <formula>""</formula>
    </cfRule>
    <cfRule type="cellIs" dxfId="86" priority="94" operator="equal">
      <formula>"Укажите здесь название документа и соответствующий номер страницы"</formula>
    </cfRule>
  </conditionalFormatting>
  <conditionalFormatting sqref="N227:O228">
    <cfRule type="cellIs" dxfId="85" priority="92" operator="equal">
      <formula>"Укажите здесь ""Имеется"" или ""Отсутствует"""</formula>
    </cfRule>
  </conditionalFormatting>
  <conditionalFormatting sqref="Q227:S227">
    <cfRule type="expression" dxfId="84" priority="91" stopIfTrue="1">
      <formula>$N227="Отсутствует"</formula>
    </cfRule>
  </conditionalFormatting>
  <conditionalFormatting sqref="Q228:S228">
    <cfRule type="expression" dxfId="83" priority="90" stopIfTrue="1">
      <formula>$N227="Отсутствует"</formula>
    </cfRule>
  </conditionalFormatting>
  <conditionalFormatting sqref="Q239">
    <cfRule type="cellIs" dxfId="82" priority="88" operator="equal">
      <formula>""</formula>
    </cfRule>
    <cfRule type="cellIs" dxfId="81" priority="89" operator="equal">
      <formula>"Укажите здесь ссылку на документ"</formula>
    </cfRule>
  </conditionalFormatting>
  <conditionalFormatting sqref="Q240">
    <cfRule type="cellIs" dxfId="80" priority="86" operator="equal">
      <formula>""</formula>
    </cfRule>
    <cfRule type="cellIs" dxfId="79" priority="87" operator="equal">
      <formula>"Укажите здесь название документа и соответствующий номер страницы"</formula>
    </cfRule>
  </conditionalFormatting>
  <conditionalFormatting sqref="N239:O240">
    <cfRule type="cellIs" dxfId="78" priority="85" operator="equal">
      <formula>"Укажите здесь ""Имеется"" или ""Отсутствует"""</formula>
    </cfRule>
  </conditionalFormatting>
  <conditionalFormatting sqref="Q239:S239">
    <cfRule type="expression" dxfId="77" priority="84" stopIfTrue="1">
      <formula>$N239="Отсутствует"</formula>
    </cfRule>
  </conditionalFormatting>
  <conditionalFormatting sqref="Q240:S240">
    <cfRule type="expression" dxfId="76" priority="83" stopIfTrue="1">
      <formula>$N239="Отсутствует"</formula>
    </cfRule>
  </conditionalFormatting>
  <conditionalFormatting sqref="N56">
    <cfRule type="cellIs" dxfId="75" priority="76" operator="equal">
      <formula>"Этот показатель вычисляется по введенному значению в ячейке справа"</formula>
    </cfRule>
  </conditionalFormatting>
  <conditionalFormatting sqref="N65">
    <cfRule type="cellIs" dxfId="74" priority="75" operator="equal">
      <formula>"Этот показатель вычисляется по введенному значению в ячейке справа"</formula>
    </cfRule>
  </conditionalFormatting>
  <conditionalFormatting sqref="N89">
    <cfRule type="cellIs" dxfId="73" priority="74" operator="equal">
      <formula>"Этот показатель вычисляется по введенному значению в ячейке справа"</formula>
    </cfRule>
  </conditionalFormatting>
  <conditionalFormatting sqref="N98">
    <cfRule type="cellIs" dxfId="72" priority="73" operator="equal">
      <formula>"Этот показатель вычисляется по введенному значению в ячейке справа"</formula>
    </cfRule>
  </conditionalFormatting>
  <conditionalFormatting sqref="N107">
    <cfRule type="cellIs" dxfId="71" priority="72" operator="equal">
      <formula>"Этот показатель вычисляется по введенному значению в ячейке справа"</formula>
    </cfRule>
  </conditionalFormatting>
  <conditionalFormatting sqref="N113">
    <cfRule type="cellIs" dxfId="70" priority="71" operator="equal">
      <formula>"Этот показатель вычисляется по введенному значению в ячейке справа"</formula>
    </cfRule>
  </conditionalFormatting>
  <conditionalFormatting sqref="N119">
    <cfRule type="cellIs" dxfId="69" priority="70" operator="equal">
      <formula>"Этот показатель вычисляется по введенному значению в ячейке справа"</formula>
    </cfRule>
  </conditionalFormatting>
  <conditionalFormatting sqref="N125">
    <cfRule type="cellIs" dxfId="68" priority="69" operator="equal">
      <formula>"Этот показатель вычисляется по введенному значению в ячейке справа"</formula>
    </cfRule>
  </conditionalFormatting>
  <conditionalFormatting sqref="N131">
    <cfRule type="cellIs" dxfId="67" priority="68" operator="equal">
      <formula>"Этот показатель вычисляется по введенному значению в ячейке справа"</formula>
    </cfRule>
  </conditionalFormatting>
  <conditionalFormatting sqref="N134">
    <cfRule type="cellIs" dxfId="66" priority="67" operator="equal">
      <formula>"Этот показатель вычисляется по введенному значению в ячейке справа"</formula>
    </cfRule>
  </conditionalFormatting>
  <conditionalFormatting sqref="N140">
    <cfRule type="cellIs" dxfId="65" priority="66" operator="equal">
      <formula>"Этот показатель вычисляется по введенному значению в ячейке справа"</formula>
    </cfRule>
  </conditionalFormatting>
  <conditionalFormatting sqref="N155">
    <cfRule type="cellIs" dxfId="64" priority="65" operator="equal">
      <formula>"Этот показатель вычисляется по введенному значению в ячейке справа"</formula>
    </cfRule>
  </conditionalFormatting>
  <conditionalFormatting sqref="N158">
    <cfRule type="cellIs" dxfId="63" priority="64" operator="equal">
      <formula>"Этот показатель вычисляется по введенному значению в ячейке справа"</formula>
    </cfRule>
  </conditionalFormatting>
  <conditionalFormatting sqref="N161">
    <cfRule type="cellIs" dxfId="62" priority="63" operator="equal">
      <formula>"Этот показатель вычисляется по введенному значению в ячейке справа"</formula>
    </cfRule>
  </conditionalFormatting>
  <conditionalFormatting sqref="N167">
    <cfRule type="cellIs" dxfId="61" priority="62" operator="equal">
      <formula>"Этот показатель вычисляется по введенному значению в ячейке справа"</formula>
    </cfRule>
  </conditionalFormatting>
  <conditionalFormatting sqref="N170">
    <cfRule type="cellIs" dxfId="60" priority="61" operator="equal">
      <formula>"Этот показатель вычисляется по введенному значению в ячейке справа"</formula>
    </cfRule>
  </conditionalFormatting>
  <conditionalFormatting sqref="N200">
    <cfRule type="cellIs" dxfId="59" priority="60" operator="equal">
      <formula>"Этот показатель вычисляется по введенному значению в ячейке справа"</formula>
    </cfRule>
  </conditionalFormatting>
  <conditionalFormatting sqref="N209">
    <cfRule type="cellIs" dxfId="58" priority="59" operator="equal">
      <formula>"Этот показатель вычисляется по введенному значению в ячейке справа"</formula>
    </cfRule>
  </conditionalFormatting>
  <conditionalFormatting sqref="N212">
    <cfRule type="cellIs" dxfId="57" priority="58" operator="equal">
      <formula>"Этот показатель вычисляется по введенному значению в ячейке справа"</formula>
    </cfRule>
  </conditionalFormatting>
  <conditionalFormatting sqref="N215">
    <cfRule type="cellIs" dxfId="56" priority="57" operator="equal">
      <formula>"Этот показатель вычисляется по введенному значению в ячейке справа"</formula>
    </cfRule>
  </conditionalFormatting>
  <conditionalFormatting sqref="N218">
    <cfRule type="cellIs" dxfId="55" priority="56" operator="equal">
      <formula>"Этот показатель вычисляется по введенному значению в ячейке справа"</formula>
    </cfRule>
  </conditionalFormatting>
  <conditionalFormatting sqref="N224">
    <cfRule type="cellIs" dxfId="54" priority="55" operator="equal">
      <formula>"Этот показатель вычисляется по введенному значению в ячейке справа"</formula>
    </cfRule>
  </conditionalFormatting>
  <conditionalFormatting sqref="N236">
    <cfRule type="cellIs" dxfId="53" priority="54" operator="equal">
      <formula>"Этот показатель вычисляется по введенному значению в ячейке справа"</formula>
    </cfRule>
  </conditionalFormatting>
  <conditionalFormatting sqref="N245">
    <cfRule type="cellIs" dxfId="52" priority="53" operator="equal">
      <formula>"Этот показатель вычисляется по введенному значению в ячейке справа"</formula>
    </cfRule>
  </conditionalFormatting>
  <conditionalFormatting sqref="N260">
    <cfRule type="cellIs" dxfId="51" priority="52" operator="equal">
      <formula>"Этот показатель вычисляется по введенному значению в ячейке справа"</formula>
    </cfRule>
  </conditionalFormatting>
  <conditionalFormatting sqref="N263">
    <cfRule type="cellIs" dxfId="50" priority="51" operator="equal">
      <formula>"Этот показатель вычисляется по введенному значению в ячейке справа"</formula>
    </cfRule>
  </conditionalFormatting>
  <conditionalFormatting sqref="N266">
    <cfRule type="cellIs" dxfId="49" priority="50" operator="equal">
      <formula>"Этот показатель вычисляется по введенному значению в ячейке справа"</formula>
    </cfRule>
  </conditionalFormatting>
  <conditionalFormatting sqref="N269">
    <cfRule type="cellIs" dxfId="48" priority="49" operator="equal">
      <formula>"Этот показатель вычисляется по введенному значению в ячейке справа"</formula>
    </cfRule>
  </conditionalFormatting>
  <conditionalFormatting sqref="N272">
    <cfRule type="cellIs" dxfId="47" priority="48" operator="equal">
      <formula>"Этот показатель вычисляется по введенному значению в ячейке справа"</formula>
    </cfRule>
  </conditionalFormatting>
  <conditionalFormatting sqref="N275">
    <cfRule type="cellIs" dxfId="46" priority="47" operator="equal">
      <formula>"Этот показатель вычисляется по введенному значению в ячейке справа"</formula>
    </cfRule>
  </conditionalFormatting>
  <conditionalFormatting sqref="N281">
    <cfRule type="cellIs" dxfId="45" priority="46" operator="equal">
      <formula>"Этот показатель вычисляется по введенному значению в ячейке справа"</formula>
    </cfRule>
  </conditionalFormatting>
  <conditionalFormatting sqref="N284">
    <cfRule type="cellIs" dxfId="44" priority="45" operator="equal">
      <formula>"Этот показатель вычисляется по введенному значению в ячейке справа"</formula>
    </cfRule>
  </conditionalFormatting>
  <conditionalFormatting sqref="N287">
    <cfRule type="cellIs" dxfId="43" priority="44" operator="equal">
      <formula>"Этот показатель вычисляется по введенному значению в ячейке справа"</formula>
    </cfRule>
  </conditionalFormatting>
  <conditionalFormatting sqref="N290">
    <cfRule type="cellIs" dxfId="42" priority="43" operator="equal">
      <formula>"Этот показатель вычисляется по введенному значению в ячейке справа"</formula>
    </cfRule>
  </conditionalFormatting>
  <conditionalFormatting sqref="N293">
    <cfRule type="cellIs" dxfId="41" priority="42" operator="equal">
      <formula>"Этот показатель вычисляется по введенному значению в ячейке справа"</formula>
    </cfRule>
  </conditionalFormatting>
  <conditionalFormatting sqref="N296">
    <cfRule type="cellIs" dxfId="40" priority="41" operator="equal">
      <formula>"Этот показатель вычисляется по введенному значению в ячейке справа"</formula>
    </cfRule>
  </conditionalFormatting>
  <conditionalFormatting sqref="N299">
    <cfRule type="cellIs" dxfId="39" priority="40" operator="equal">
      <formula>"Этот показатель вычисляется по введенному значению в ячейке справа"</formula>
    </cfRule>
  </conditionalFormatting>
  <conditionalFormatting sqref="N305">
    <cfRule type="cellIs" dxfId="38" priority="39" operator="equal">
      <formula>"Этот показатель вычисляется по введенному значению в ячейке справа"</formula>
    </cfRule>
  </conditionalFormatting>
  <conditionalFormatting sqref="N311">
    <cfRule type="cellIs" dxfId="37" priority="38" operator="equal">
      <formula>"Этот показатель вычисляется по введенному значению в ячейке справа"</formula>
    </cfRule>
  </conditionalFormatting>
  <conditionalFormatting sqref="N314">
    <cfRule type="cellIs" dxfId="36" priority="37" operator="equal">
      <formula>"Этот показатель вычисляется по введенному значению в ячейке справа"</formula>
    </cfRule>
  </conditionalFormatting>
  <conditionalFormatting sqref="N317">
    <cfRule type="cellIs" dxfId="35" priority="36" operator="equal">
      <formula>"Этот показатель вычисляется по введенному значению в ячейке справа"</formula>
    </cfRule>
  </conditionalFormatting>
  <conditionalFormatting sqref="N320">
    <cfRule type="cellIs" dxfId="34" priority="35" operator="equal">
      <formula>"Этот показатель вычисляется по введенному значению в ячейке справа"</formula>
    </cfRule>
  </conditionalFormatting>
  <conditionalFormatting sqref="N323">
    <cfRule type="cellIs" dxfId="33" priority="34" operator="equal">
      <formula>"Этот показатель вычисляется по введенному значению в ячейке справа"</formula>
    </cfRule>
  </conditionalFormatting>
  <conditionalFormatting sqref="N326">
    <cfRule type="cellIs" dxfId="32" priority="33" operator="equal">
      <formula>"Этот показатель вычисляется по введенному значению в ячейке справа"</formula>
    </cfRule>
  </conditionalFormatting>
  <conditionalFormatting sqref="N329">
    <cfRule type="cellIs" dxfId="31" priority="32" operator="equal">
      <formula>"Этот показатель вычисляется по введенному значению в ячейке справа"</formula>
    </cfRule>
  </conditionalFormatting>
  <conditionalFormatting sqref="N335">
    <cfRule type="cellIs" dxfId="30" priority="31" operator="equal">
      <formula>"Этот показатель вычисляется по введенному значению в ячейке справа"</formula>
    </cfRule>
  </conditionalFormatting>
  <conditionalFormatting sqref="N338">
    <cfRule type="cellIs" dxfId="29" priority="30" operator="equal">
      <formula>"Этот показатель вычисляется по введенному значению в ячейке справа"</formula>
    </cfRule>
  </conditionalFormatting>
  <conditionalFormatting sqref="N341">
    <cfRule type="cellIs" dxfId="28" priority="29" operator="equal">
      <formula>"Этот показатель вычисляется по введенному значению в ячейке справа"</formula>
    </cfRule>
  </conditionalFormatting>
  <conditionalFormatting sqref="N344">
    <cfRule type="cellIs" dxfId="27" priority="28" operator="equal">
      <formula>"Этот показатель вычисляется по введенному значению в ячейке справа"</formula>
    </cfRule>
  </conditionalFormatting>
  <conditionalFormatting sqref="N347">
    <cfRule type="cellIs" dxfId="26" priority="27" operator="equal">
      <formula>"Этот показатель вычисляется по введенному значению в ячейке справа"</formula>
    </cfRule>
  </conditionalFormatting>
  <conditionalFormatting sqref="N350">
    <cfRule type="cellIs" dxfId="25" priority="26" operator="equal">
      <formula>"Этот показатель вычисляется по введенному значению в ячейке справа"</formula>
    </cfRule>
  </conditionalFormatting>
  <conditionalFormatting sqref="N353">
    <cfRule type="cellIs" dxfId="24" priority="25" operator="equal">
      <formula>"Этот показатель вычисляется по введенному значению в ячейке справа"</formula>
    </cfRule>
  </conditionalFormatting>
  <conditionalFormatting sqref="N359">
    <cfRule type="cellIs" dxfId="23" priority="24" operator="equal">
      <formula>"Этот показатель вычисляется по введенному значению в ячейке справа"</formula>
    </cfRule>
  </conditionalFormatting>
  <conditionalFormatting sqref="N362">
    <cfRule type="cellIs" dxfId="22" priority="23" operator="equal">
      <formula>"Этот показатель вычисляется по введенному значению в ячейке справа"</formula>
    </cfRule>
  </conditionalFormatting>
  <conditionalFormatting sqref="N365">
    <cfRule type="cellIs" dxfId="21" priority="22" operator="equal">
      <formula>"Этот показатель вычисляется по введенному значению в ячейке справа"</formula>
    </cfRule>
  </conditionalFormatting>
  <conditionalFormatting sqref="N371">
    <cfRule type="cellIs" dxfId="20" priority="21" operator="equal">
      <formula>"Этот показатель вычисляется по введенному значению в ячейке справа"</formula>
    </cfRule>
  </conditionalFormatting>
  <conditionalFormatting sqref="N374">
    <cfRule type="cellIs" dxfId="19" priority="20" operator="equal">
      <formula>"Этот показатель вычисляется по введенному значению в ячейке справа"</formula>
    </cfRule>
  </conditionalFormatting>
  <conditionalFormatting sqref="N377">
    <cfRule type="cellIs" dxfId="18" priority="19" operator="equal">
      <formula>"Этот показатель вычисляется по введенному значению в ячейке справа"</formula>
    </cfRule>
  </conditionalFormatting>
  <conditionalFormatting sqref="N380">
    <cfRule type="cellIs" dxfId="17" priority="18" operator="equal">
      <formula>"Этот показатель вычисляется по введенному значению в ячейке справа"</formula>
    </cfRule>
  </conditionalFormatting>
  <conditionalFormatting sqref="N383">
    <cfRule type="cellIs" dxfId="16" priority="17" operator="equal">
      <formula>"Этот показатель вычисляется по введенному значению в ячейке справа"</formula>
    </cfRule>
  </conditionalFormatting>
  <conditionalFormatting sqref="N386">
    <cfRule type="cellIs" dxfId="15" priority="16" operator="equal">
      <formula>"Этот показатель вычисляется по введенному значению в ячейке справа"</formula>
    </cfRule>
  </conditionalFormatting>
  <conditionalFormatting sqref="N389">
    <cfRule type="cellIs" dxfId="14" priority="15" operator="equal">
      <formula>"Этот показатель вычисляется по введенному значению в ячейке справа"</formula>
    </cfRule>
  </conditionalFormatting>
  <conditionalFormatting sqref="N395">
    <cfRule type="cellIs" dxfId="13" priority="14" operator="equal">
      <formula>"Этот показатель вычисляется по введенному значению в ячейке справа"</formula>
    </cfRule>
  </conditionalFormatting>
  <conditionalFormatting sqref="N398">
    <cfRule type="cellIs" dxfId="12" priority="13" operator="equal">
      <formula>"Этот показатель вычисляется по введенному значению в ячейке справа"</formula>
    </cfRule>
  </conditionalFormatting>
  <conditionalFormatting sqref="N401">
    <cfRule type="cellIs" dxfId="11" priority="12" operator="equal">
      <formula>"Этот показатель вычисляется по введенному значению в ячейке справа"</formula>
    </cfRule>
  </conditionalFormatting>
  <conditionalFormatting sqref="N404">
    <cfRule type="cellIs" dxfId="10" priority="11" operator="equal">
      <formula>"Этот показатель вычисляется по введенному значению в ячейке справа"</formula>
    </cfRule>
  </conditionalFormatting>
  <conditionalFormatting sqref="N407">
    <cfRule type="cellIs" dxfId="9" priority="10" operator="equal">
      <formula>"Этот показатель вычисляется по введенному значению в ячейке справа"</formula>
    </cfRule>
  </conditionalFormatting>
  <conditionalFormatting sqref="N410">
    <cfRule type="cellIs" dxfId="8" priority="9" operator="equal">
      <formula>"Этот показатель вычисляется по введенному значению в ячейке справа"</formula>
    </cfRule>
  </conditionalFormatting>
  <conditionalFormatting sqref="N413">
    <cfRule type="cellIs" dxfId="7" priority="8" operator="equal">
      <formula>"Этот показатель вычисляется по введенному значению в ячейке справа"</formula>
    </cfRule>
  </conditionalFormatting>
  <conditionalFormatting sqref="N419">
    <cfRule type="cellIs" dxfId="6" priority="7" operator="equal">
      <formula>"Этот показатель вычисляется по введенному значению в ячейке справа"</formula>
    </cfRule>
  </conditionalFormatting>
  <conditionalFormatting sqref="N422">
    <cfRule type="cellIs" dxfId="5" priority="6" operator="equal">
      <formula>"Этот показатель вычисляется по введенному значению в ячейке справа"</formula>
    </cfRule>
  </conditionalFormatting>
  <conditionalFormatting sqref="N425">
    <cfRule type="cellIs" dxfId="4" priority="5" operator="equal">
      <formula>"Этот показатель вычисляется по введенному значению в ячейке справа"</formula>
    </cfRule>
  </conditionalFormatting>
  <conditionalFormatting sqref="N428">
    <cfRule type="cellIs" dxfId="3" priority="4" operator="equal">
      <formula>"Этот показатель вычисляется по введенному значению в ячейке справа"</formula>
    </cfRule>
  </conditionalFormatting>
  <conditionalFormatting sqref="N431">
    <cfRule type="cellIs" dxfId="2" priority="3" operator="equal">
      <formula>"Этот показатель вычисляется по введенному значению в ячейке справа"</formula>
    </cfRule>
  </conditionalFormatting>
  <conditionalFormatting sqref="N434">
    <cfRule type="cellIs" dxfId="1" priority="2" operator="equal">
      <formula>"Этот показатель вычисляется по введенному значению в ячейке справа"</formula>
    </cfRule>
  </conditionalFormatting>
  <conditionalFormatting sqref="N437">
    <cfRule type="cellIs" dxfId="0" priority="1" operator="equal">
      <formula>"Этот показатель вычисляется по введенному значению в ячейке справа"</formula>
    </cfRule>
  </conditionalFormatting>
  <dataValidations xWindow="241" yWindow="399" count="12">
    <dataValidation allowBlank="1" showInputMessage="1" showErrorMessage="1" prompt="Наличие муниципальных показателей" sqref="H152 F164:G170 H50 H62 H83 H110 H128 F82:G161 H164 F253:G439 F10:G76 H38 H95 H101 H143 H32 F178:G247"/>
    <dataValidation allowBlank="1" showInputMessage="1" showErrorMessage="1" prompt="Здесь ничего вводить не требуется" sqref="N236:O237 N122:O123 N89:O90 N116:O117 N155:O156 N104:O105 N212:O213 N218:O219 N224:O225 N65:O66 N293:O294 N323:O324 N269:O270 N275:O276 N131:O132 N311:O312 N335:O336 N86:O87 N92:O93 N113:O114 N107:O108 N125:O126 N434:O435 N119:O120 N149:O150 N134:O135 N170:O171 N215:O216 N167:O168 N329:O330 N389:O390 N347:O348 N401:O402 N407:O408 N395:O396 N398:O399 N410:O411 N296:O297 N56:O57 N161:O162 N158:O159 N200:O201 N209:O210 N194:O195 N203:O204 N35:O36 N98:O99 N137:O138 N140:O141 N257:O258 N245:O246 N260:O261 N263:O264 N266:O267 N272:O273 N281:O282 N284:O285 N287:O288 N290:O291 N299:O300 N305:O306 N314:O315 N317:O318 N320:O321 N326:O327 N338:O339 N341:O342 N344:O345 N350:O351 N359:O360 N353:O354 N362:O363 N383:O384 N365:O366 N380:O381 N371:O372 N374:O375 N377:O378 N386:O387 N404:O405 N413:O414 N422:O423 N428:O429 N425:O426 N419:O420 N431:O432 N437:O438"/>
    <dataValidation type="whole" operator="greaterThanOrEqual" allowBlank="1" showInputMessage="1" showErrorMessage="1" prompt="Введите здесь целое число" sqref="Q245 Q65 Q125 Q113 Q149 Q146 Q236 Q233 Q203 Q305 Q314 Q335 Q272 Q281 Q296 Q326 Q212 Q35 Q107 Q86 Q92 Q122 Q116 Q134 Q119 Q137 Q140 Q155 Q161 Q209 Q218 Q224 Q215 Q299 Q338 Q350 Q407 Q404 Q410 Q398 Q401 Q413 Q311 Q104 Q89 Q68:Q69 Q98 Q170 Q167 Q200 Q194 Q56 Q131 Q158 Q257 Q260 Q263 Q266 Q269 Q275 Q284 Q287 Q290 Q293 Q317 Q320 Q323 Q329 Q341 Q344 Q347 Q353 Q362 Q359 Q365 Q371 Q386 Q383 Q374 Q377 Q380 Q389 Q395 Q428 Q425 Q431 Q419 Q422 Q434 Q437">
      <formula1>0</formula1>
    </dataValidation>
    <dataValidation allowBlank="1" showInputMessage="1" showErrorMessage="1" prompt="Часть II. Механизмы управления качеством образовательной деятельности" sqref="D5 D77 D173 D248 B4:C439"/>
    <dataValidation allowBlank="1" showInputMessage="1" showErrorMessage="1" prompt="Направление 2.1. Система мониторинга эффективности руководителей образовательных организаций" sqref="F8 D7:E76"/>
    <dataValidation allowBlank="1" showInputMessage="1" showErrorMessage="1" prompt="Направление 2.2. Система обеспечения профессионального развития педагогических работников" sqref="F80 D79:E172"/>
    <dataValidation allowBlank="1" showInputMessage="1" showErrorMessage="1" prompt="Направление 2.3. Система организации воспитания и социализации обучающихся" sqref="F176 D175:E175"/>
    <dataValidation allowBlank="1" showInputMessage="1" showErrorMessage="1" prompt="Направление 2.4. Система мониторинга качества дошкольного образования" sqref="F251 D250:E439"/>
    <dataValidation type="list" allowBlank="1" showInputMessage="1" showErrorMessage="1" prompt="Укажите &quot;Имеется&quot; или &quot;Отсутствует&quot;" sqref="N26:O27 N188:O189 N29:O30 N41:O42 N44:O45 N74:O75 N71:O72 N20:O21 N47:O48 N23:O24 N53:O54 N59:O60 N179:O180 N182:O183 N185:O186 N14:O15 N197:O198 N221:O222 N227:O228 N239:O240">
      <formula1>"Имеется, Отсутствует"</formula1>
    </dataValidation>
    <dataValidation type="textLength" operator="greaterThan" allowBlank="1" showInputMessage="1" showErrorMessage="1" prompt="Укажите здесь ссылку на документ._x000a_Дважды &quot;кликните&quot; ячейку, удалите имеющийся в ней текст, вставьте из буфера обмена скопированную туда заранее ссылку, используя комбинацию клавиш &quot;Ctrl+V&quot; или контекстное меню после нажатия правой кнопки мыши." sqref="Q26:S26 Q188:S188 Q29:S29 Q41:S41 Q44:S44 Q74:S74 Q71:S71 Q47:S47 Q20 Q23:S23 Q53:S53 Q59:S59 Q179:S179 Q182:S182 Q185:S185 Q14:S14 Q197:S197 Q221:S221 Q227:S227 Q239:S239">
      <formula1>10</formula1>
    </dataValidation>
    <dataValidation type="textLength" operator="greaterThan" allowBlank="1" showInputMessage="1" showErrorMessage="1" prompt="Укажите здесь название документа и соответствующий номер страницы._x000a_Дважды &quot;кликните&quot; ячейку, удалите имеющийся в ней текст, а далее либо введите текст, используя клавиатуру, либо вставьте из буфера обмена скопированный туда заранее текст." sqref="Q27:S27 Q189:S189 Q30:S30 Q42:S42 Q45:S45 Q75:S75 Q72:S72 Q21:S21 Q48:S48 Q24:S24 Q54:S54 Q60:S60 Q180:S180 Q183:S183 Q186:S186 Q15:S15 Q198:S198 Q222:S222 Q228:S228 Q240:S240">
      <formula1>10</formula1>
    </dataValidation>
    <dataValidation allowBlank="1" showInputMessage="1" showErrorMessage="1" prompt="Направление 2.3. Общие показатели, отражающие характеристики системы воспитания" sqref="D176:E247"/>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sheetPr codeName="Лист5">
    <tabColor rgb="FF00B0F0"/>
  </sheetPr>
  <dimension ref="A1:S307"/>
  <sheetViews>
    <sheetView showGridLines="0" zoomScale="60" zoomScaleNormal="60" workbookViewId="0">
      <pane ySplit="2" topLeftCell="A204" activePane="bottomLeft" state="frozen"/>
      <selection sqref="A1:K2"/>
      <selection pane="bottomLeft" activeCell="H19" sqref="H19"/>
    </sheetView>
  </sheetViews>
  <sheetFormatPr defaultColWidth="9.109375" defaultRowHeight="14.4"/>
  <cols>
    <col min="1" max="3" width="4.44140625" style="162" customWidth="1"/>
    <col min="4" max="4" width="9.109375" style="162" hidden="1" customWidth="1"/>
    <col min="5" max="5" width="110.109375" style="162" customWidth="1"/>
    <col min="6" max="7" width="9.33203125" style="163" customWidth="1"/>
    <col min="8" max="8" width="11.44140625" style="163" customWidth="1"/>
    <col min="9" max="9" width="9.33203125" style="163" customWidth="1"/>
    <col min="10" max="10" width="11.88671875" style="290" customWidth="1"/>
    <col min="11" max="11" width="9.109375" style="163"/>
    <col min="12" max="12" width="9.109375" style="164"/>
    <col min="13" max="13" width="9.109375" style="159"/>
    <col min="14" max="14" width="12" style="159" customWidth="1"/>
    <col min="15" max="16384" width="9.109375" style="159"/>
  </cols>
  <sheetData>
    <row r="1" spans="1:19" ht="28.5" customHeight="1">
      <c r="A1" s="541"/>
      <c r="B1" s="541"/>
      <c r="C1" s="541"/>
      <c r="D1" s="165"/>
      <c r="E1" s="166"/>
      <c r="F1" s="564" t="s">
        <v>908</v>
      </c>
      <c r="G1" s="565"/>
      <c r="H1" s="565"/>
      <c r="I1" s="566"/>
      <c r="J1" s="543" t="s">
        <v>909</v>
      </c>
      <c r="K1" s="560" t="s">
        <v>910</v>
      </c>
      <c r="L1" s="562" t="s">
        <v>911</v>
      </c>
    </row>
    <row r="2" spans="1:19" ht="33.75" customHeight="1">
      <c r="A2" s="542"/>
      <c r="B2" s="542"/>
      <c r="C2" s="542"/>
      <c r="D2" s="157"/>
      <c r="E2" s="167" t="s">
        <v>912</v>
      </c>
      <c r="F2" s="168" t="s">
        <v>913</v>
      </c>
      <c r="G2" s="170" t="s">
        <v>914</v>
      </c>
      <c r="H2" s="169" t="s">
        <v>915</v>
      </c>
      <c r="I2" s="169" t="s">
        <v>916</v>
      </c>
      <c r="J2" s="544"/>
      <c r="K2" s="561"/>
      <c r="L2" s="563"/>
      <c r="M2" s="160"/>
      <c r="N2" s="160"/>
      <c r="O2" s="160"/>
      <c r="P2" s="160"/>
      <c r="Q2" s="160"/>
      <c r="R2" s="160"/>
      <c r="S2" s="160"/>
    </row>
    <row r="3" spans="1:19">
      <c r="A3" s="555" t="s">
        <v>9</v>
      </c>
      <c r="B3" s="556"/>
      <c r="C3" s="556"/>
      <c r="D3" s="556"/>
      <c r="E3" s="557"/>
      <c r="F3" s="171"/>
      <c r="G3" s="173"/>
      <c r="H3" s="172"/>
      <c r="I3" s="172"/>
      <c r="J3" s="279"/>
      <c r="K3" s="174"/>
      <c r="L3" s="175"/>
    </row>
    <row r="4" spans="1:19">
      <c r="A4" s="139"/>
      <c r="B4" s="558" t="s">
        <v>11</v>
      </c>
      <c r="C4" s="558"/>
      <c r="D4" s="558"/>
      <c r="E4" s="559"/>
      <c r="F4" s="176"/>
      <c r="G4" s="178"/>
      <c r="H4" s="177"/>
      <c r="I4" s="177"/>
      <c r="J4" s="280"/>
      <c r="K4" s="179"/>
      <c r="L4" s="180"/>
    </row>
    <row r="5" spans="1:19">
      <c r="A5" s="139"/>
      <c r="B5" s="141"/>
      <c r="C5" s="548" t="s">
        <v>917</v>
      </c>
      <c r="D5" s="548"/>
      <c r="E5" s="549"/>
      <c r="F5" s="176"/>
      <c r="G5" s="178"/>
      <c r="H5" s="177"/>
      <c r="I5" s="177"/>
      <c r="J5" s="280"/>
      <c r="K5" s="179"/>
      <c r="L5" s="180"/>
    </row>
    <row r="6" spans="1:19">
      <c r="A6" s="139"/>
      <c r="B6" s="142"/>
      <c r="C6" s="142"/>
      <c r="D6" s="141" t="s">
        <v>148</v>
      </c>
      <c r="E6" s="140" t="s">
        <v>918</v>
      </c>
      <c r="F6" s="176"/>
      <c r="G6" s="182"/>
      <c r="H6" s="177"/>
      <c r="I6" s="181"/>
      <c r="J6" s="222"/>
      <c r="K6" s="179"/>
      <c r="L6" s="180"/>
    </row>
    <row r="7" spans="1:19">
      <c r="A7" s="156"/>
      <c r="B7" s="155"/>
      <c r="C7" s="154"/>
      <c r="D7" s="153" t="s">
        <v>150</v>
      </c>
      <c r="E7" s="152" t="s">
        <v>919</v>
      </c>
      <c r="F7" s="183"/>
      <c r="G7" s="186"/>
      <c r="H7" s="184"/>
      <c r="I7" s="185"/>
      <c r="J7" s="281"/>
      <c r="K7" s="187"/>
      <c r="L7" s="188"/>
    </row>
    <row r="8" spans="1:19" s="161" customFormat="1" ht="22.5" customHeight="1">
      <c r="A8" s="545" t="s">
        <v>920</v>
      </c>
      <c r="B8" s="546"/>
      <c r="C8" s="546"/>
      <c r="D8" s="546"/>
      <c r="E8" s="546"/>
      <c r="F8" s="546"/>
      <c r="G8" s="546"/>
      <c r="H8" s="546"/>
      <c r="I8" s="547"/>
      <c r="J8" s="238"/>
      <c r="K8" s="189"/>
      <c r="L8" s="190"/>
    </row>
    <row r="9" spans="1:19">
      <c r="A9" s="550" t="s">
        <v>15</v>
      </c>
      <c r="B9" s="551"/>
      <c r="C9" s="551"/>
      <c r="D9" s="551"/>
      <c r="E9" s="552"/>
      <c r="F9" s="191"/>
      <c r="G9" s="194"/>
      <c r="H9" s="192"/>
      <c r="I9" s="193"/>
      <c r="J9" s="282"/>
      <c r="K9" s="195"/>
      <c r="L9" s="196"/>
    </row>
    <row r="10" spans="1:19">
      <c r="A10" s="144"/>
      <c r="B10" s="553" t="s">
        <v>11</v>
      </c>
      <c r="C10" s="553"/>
      <c r="D10" s="553"/>
      <c r="E10" s="554"/>
      <c r="F10" s="197"/>
      <c r="G10" s="200"/>
      <c r="H10" s="198"/>
      <c r="I10" s="199"/>
      <c r="J10" s="205"/>
      <c r="K10" s="201"/>
      <c r="L10" s="202"/>
    </row>
    <row r="11" spans="1:19" ht="33.75" customHeight="1">
      <c r="A11" s="144"/>
      <c r="B11" s="131"/>
      <c r="C11" s="539" t="s">
        <v>921</v>
      </c>
      <c r="D11" s="539"/>
      <c r="E11" s="540"/>
      <c r="F11" s="197"/>
      <c r="G11" s="200"/>
      <c r="H11" s="198"/>
      <c r="I11" s="199"/>
      <c r="J11" s="205"/>
      <c r="K11" s="201"/>
      <c r="L11" s="202"/>
    </row>
    <row r="12" spans="1:19" ht="28.8">
      <c r="A12" s="144"/>
      <c r="B12" s="130"/>
      <c r="C12" s="130"/>
      <c r="D12" s="129" t="s">
        <v>185</v>
      </c>
      <c r="E12" s="128" t="s">
        <v>922</v>
      </c>
      <c r="F12" s="197"/>
      <c r="G12" s="200"/>
      <c r="H12" s="198"/>
      <c r="I12" s="199"/>
      <c r="J12" s="205"/>
      <c r="K12" s="201"/>
      <c r="L12" s="202"/>
    </row>
    <row r="13" spans="1:19" ht="28.8">
      <c r="A13" s="144"/>
      <c r="B13" s="131"/>
      <c r="C13" s="130"/>
      <c r="D13" s="129" t="s">
        <v>189</v>
      </c>
      <c r="E13" s="128" t="s">
        <v>923</v>
      </c>
      <c r="F13" s="197"/>
      <c r="G13" s="200"/>
      <c r="H13" s="198"/>
      <c r="I13" s="199"/>
      <c r="J13" s="205"/>
      <c r="K13" s="201"/>
      <c r="L13" s="202"/>
    </row>
    <row r="14" spans="1:19" ht="32.25" customHeight="1">
      <c r="A14" s="144"/>
      <c r="B14" s="131"/>
      <c r="C14" s="539" t="s">
        <v>206</v>
      </c>
      <c r="D14" s="539"/>
      <c r="E14" s="540"/>
      <c r="F14" s="197"/>
      <c r="G14" s="203"/>
      <c r="H14" s="198"/>
      <c r="I14" s="198"/>
      <c r="J14" s="283"/>
      <c r="K14" s="201"/>
      <c r="L14" s="202"/>
    </row>
    <row r="15" spans="1:19" ht="28.8">
      <c r="A15" s="144"/>
      <c r="B15" s="131"/>
      <c r="C15" s="130"/>
      <c r="D15" s="151" t="s">
        <v>924</v>
      </c>
      <c r="E15" s="128" t="s">
        <v>925</v>
      </c>
      <c r="F15" s="197"/>
      <c r="G15" s="204"/>
      <c r="H15" s="198"/>
      <c r="I15" s="198"/>
      <c r="J15" s="205"/>
      <c r="K15" s="201"/>
      <c r="L15" s="202"/>
    </row>
    <row r="16" spans="1:19" ht="28.8">
      <c r="A16" s="144"/>
      <c r="B16" s="131"/>
      <c r="C16" s="130"/>
      <c r="D16" s="129" t="s">
        <v>926</v>
      </c>
      <c r="E16" s="128" t="s">
        <v>927</v>
      </c>
      <c r="F16" s="197"/>
      <c r="G16" s="203"/>
      <c r="H16" s="198"/>
      <c r="I16" s="198"/>
      <c r="J16" s="205"/>
      <c r="K16" s="201"/>
      <c r="L16" s="202"/>
    </row>
    <row r="17" spans="1:12" ht="28.8">
      <c r="A17" s="144"/>
      <c r="B17" s="131"/>
      <c r="C17" s="130"/>
      <c r="D17" s="129" t="s">
        <v>928</v>
      </c>
      <c r="E17" s="128" t="s">
        <v>929</v>
      </c>
      <c r="F17" s="197"/>
      <c r="G17" s="203"/>
      <c r="H17" s="198"/>
      <c r="I17" s="198"/>
      <c r="J17" s="205"/>
      <c r="K17" s="201"/>
      <c r="L17" s="202"/>
    </row>
    <row r="18" spans="1:12" ht="28.8">
      <c r="A18" s="144"/>
      <c r="B18" s="131"/>
      <c r="C18" s="130"/>
      <c r="D18" s="129" t="s">
        <v>930</v>
      </c>
      <c r="E18" s="128" t="s">
        <v>931</v>
      </c>
      <c r="F18" s="197"/>
      <c r="G18" s="203"/>
      <c r="H18" s="198"/>
      <c r="I18" s="198"/>
      <c r="J18" s="205"/>
      <c r="K18" s="201"/>
      <c r="L18" s="202"/>
    </row>
    <row r="19" spans="1:12" ht="28.8">
      <c r="A19" s="144"/>
      <c r="B19" s="131"/>
      <c r="C19" s="130"/>
      <c r="D19" s="129" t="s">
        <v>932</v>
      </c>
      <c r="E19" s="128" t="s">
        <v>933</v>
      </c>
      <c r="F19" s="197"/>
      <c r="G19" s="206"/>
      <c r="H19" s="198"/>
      <c r="I19" s="198"/>
      <c r="J19" s="205"/>
      <c r="K19" s="201"/>
      <c r="L19" s="207"/>
    </row>
    <row r="20" spans="1:12" ht="28.8">
      <c r="A20" s="144"/>
      <c r="B20" s="131"/>
      <c r="C20" s="130"/>
      <c r="D20" s="129" t="s">
        <v>934</v>
      </c>
      <c r="E20" s="128" t="s">
        <v>935</v>
      </c>
      <c r="F20" s="197"/>
      <c r="G20" s="206"/>
      <c r="H20" s="198"/>
      <c r="I20" s="198"/>
      <c r="J20" s="205"/>
      <c r="K20" s="201"/>
      <c r="L20" s="207"/>
    </row>
    <row r="21" spans="1:12" ht="28.8">
      <c r="A21" s="144"/>
      <c r="B21" s="131"/>
      <c r="C21" s="130"/>
      <c r="D21" s="129" t="s">
        <v>936</v>
      </c>
      <c r="E21" s="128" t="s">
        <v>937</v>
      </c>
      <c r="F21" s="197"/>
      <c r="G21" s="206"/>
      <c r="H21" s="198"/>
      <c r="I21" s="198"/>
      <c r="J21" s="205"/>
      <c r="K21" s="201"/>
      <c r="L21" s="207"/>
    </row>
    <row r="22" spans="1:12" ht="30" customHeight="1">
      <c r="A22" s="144"/>
      <c r="B22" s="131"/>
      <c r="C22" s="539" t="s">
        <v>938</v>
      </c>
      <c r="D22" s="539"/>
      <c r="E22" s="540"/>
      <c r="F22" s="197"/>
      <c r="G22" s="204"/>
      <c r="H22" s="198"/>
      <c r="I22" s="198"/>
      <c r="J22" s="284"/>
      <c r="K22" s="201"/>
      <c r="L22" s="202"/>
    </row>
    <row r="23" spans="1:12" ht="28.8">
      <c r="A23" s="144"/>
      <c r="B23" s="131"/>
      <c r="C23" s="130"/>
      <c r="D23" s="129" t="s">
        <v>213</v>
      </c>
      <c r="E23" s="128" t="s">
        <v>939</v>
      </c>
      <c r="F23" s="197"/>
      <c r="G23" s="206"/>
      <c r="H23" s="198"/>
      <c r="I23" s="198"/>
      <c r="J23" s="205"/>
      <c r="K23" s="201"/>
      <c r="L23" s="207"/>
    </row>
    <row r="24" spans="1:12" ht="28.8">
      <c r="A24" s="144"/>
      <c r="B24" s="131"/>
      <c r="C24" s="130"/>
      <c r="D24" s="129" t="s">
        <v>940</v>
      </c>
      <c r="E24" s="128" t="s">
        <v>941</v>
      </c>
      <c r="F24" s="197"/>
      <c r="G24" s="206"/>
      <c r="H24" s="198"/>
      <c r="I24" s="198"/>
      <c r="J24" s="205"/>
      <c r="K24" s="201"/>
      <c r="L24" s="207"/>
    </row>
    <row r="25" spans="1:12" ht="28.8">
      <c r="A25" s="144"/>
      <c r="B25" s="131"/>
      <c r="C25" s="130"/>
      <c r="D25" s="129" t="s">
        <v>942</v>
      </c>
      <c r="E25" s="128" t="s">
        <v>943</v>
      </c>
      <c r="F25" s="197"/>
      <c r="G25" s="206"/>
      <c r="H25" s="198"/>
      <c r="I25" s="198"/>
      <c r="J25" s="205"/>
      <c r="K25" s="201"/>
      <c r="L25" s="207"/>
    </row>
    <row r="26" spans="1:12" ht="32.25" customHeight="1">
      <c r="A26" s="144"/>
      <c r="B26" s="131"/>
      <c r="C26" s="539" t="s">
        <v>944</v>
      </c>
      <c r="D26" s="539"/>
      <c r="E26" s="540"/>
      <c r="F26" s="208"/>
      <c r="G26" s="203"/>
      <c r="H26" s="209"/>
      <c r="I26" s="198"/>
      <c r="J26" s="284"/>
      <c r="K26" s="201"/>
      <c r="L26" s="202"/>
    </row>
    <row r="27" spans="1:12" ht="28.8">
      <c r="A27" s="144"/>
      <c r="B27" s="131"/>
      <c r="C27" s="130"/>
      <c r="D27" s="129" t="s">
        <v>218</v>
      </c>
      <c r="E27" s="128" t="s">
        <v>945</v>
      </c>
      <c r="F27" s="210"/>
      <c r="G27" s="203"/>
      <c r="H27" s="199"/>
      <c r="I27" s="198"/>
      <c r="J27" s="205"/>
      <c r="K27" s="201"/>
      <c r="L27" s="202"/>
    </row>
    <row r="28" spans="1:12" ht="28.8">
      <c r="A28" s="144"/>
      <c r="B28" s="131"/>
      <c r="C28" s="130"/>
      <c r="D28" s="129" t="s">
        <v>221</v>
      </c>
      <c r="E28" s="128" t="s">
        <v>946</v>
      </c>
      <c r="F28" s="210"/>
      <c r="G28" s="203"/>
      <c r="H28" s="199"/>
      <c r="I28" s="198"/>
      <c r="J28" s="205"/>
      <c r="K28" s="201"/>
      <c r="L28" s="202"/>
    </row>
    <row r="29" spans="1:12" ht="28.8">
      <c r="A29" s="144"/>
      <c r="B29" s="131"/>
      <c r="C29" s="130"/>
      <c r="D29" s="129" t="s">
        <v>224</v>
      </c>
      <c r="E29" s="128" t="s">
        <v>947</v>
      </c>
      <c r="F29" s="197"/>
      <c r="G29" s="206"/>
      <c r="H29" s="198"/>
      <c r="I29" s="198"/>
      <c r="J29" s="205"/>
      <c r="K29" s="201"/>
      <c r="L29" s="202"/>
    </row>
    <row r="30" spans="1:12" ht="18" customHeight="1">
      <c r="A30" s="144"/>
      <c r="B30" s="131"/>
      <c r="C30" s="130"/>
      <c r="D30" s="129" t="s">
        <v>227</v>
      </c>
      <c r="E30" s="128" t="s">
        <v>948</v>
      </c>
      <c r="F30" s="197"/>
      <c r="G30" s="206"/>
      <c r="H30" s="198"/>
      <c r="I30" s="198"/>
      <c r="J30" s="205"/>
      <c r="K30" s="201"/>
      <c r="L30" s="202"/>
    </row>
    <row r="31" spans="1:12" ht="28.8">
      <c r="A31" s="144"/>
      <c r="B31" s="131"/>
      <c r="C31" s="130"/>
      <c r="D31" s="129" t="s">
        <v>230</v>
      </c>
      <c r="E31" s="128" t="s">
        <v>949</v>
      </c>
      <c r="F31" s="197"/>
      <c r="G31" s="206"/>
      <c r="H31" s="198"/>
      <c r="I31" s="198"/>
      <c r="J31" s="205"/>
      <c r="K31" s="201"/>
      <c r="L31" s="202"/>
    </row>
    <row r="32" spans="1:12" ht="28.8">
      <c r="A32" s="144"/>
      <c r="B32" s="131"/>
      <c r="C32" s="130"/>
      <c r="D32" s="129" t="s">
        <v>233</v>
      </c>
      <c r="E32" s="128" t="s">
        <v>950</v>
      </c>
      <c r="F32" s="197"/>
      <c r="G32" s="206"/>
      <c r="H32" s="198"/>
      <c r="I32" s="198"/>
      <c r="J32" s="205"/>
      <c r="K32" s="201"/>
      <c r="L32" s="202"/>
    </row>
    <row r="33" spans="1:12">
      <c r="A33" s="144"/>
      <c r="B33" s="131"/>
      <c r="C33" s="130"/>
      <c r="D33" s="129" t="s">
        <v>236</v>
      </c>
      <c r="E33" s="128" t="s">
        <v>951</v>
      </c>
      <c r="F33" s="197"/>
      <c r="G33" s="206"/>
      <c r="H33" s="198"/>
      <c r="I33" s="198"/>
      <c r="J33" s="205"/>
      <c r="K33" s="201"/>
      <c r="L33" s="202"/>
    </row>
    <row r="34" spans="1:12" ht="43.2">
      <c r="A34" s="144"/>
      <c r="B34" s="131"/>
      <c r="C34" s="130"/>
      <c r="D34" s="129" t="s">
        <v>239</v>
      </c>
      <c r="E34" s="128" t="s">
        <v>952</v>
      </c>
      <c r="F34" s="197"/>
      <c r="G34" s="206"/>
      <c r="H34" s="198"/>
      <c r="I34" s="198"/>
      <c r="J34" s="205"/>
      <c r="K34" s="201"/>
      <c r="L34" s="202"/>
    </row>
    <row r="35" spans="1:12" ht="43.2">
      <c r="A35" s="144"/>
      <c r="B35" s="131"/>
      <c r="C35" s="130"/>
      <c r="D35" s="129" t="s">
        <v>241</v>
      </c>
      <c r="E35" s="128" t="s">
        <v>953</v>
      </c>
      <c r="F35" s="197"/>
      <c r="G35" s="206"/>
      <c r="H35" s="198"/>
      <c r="I35" s="198"/>
      <c r="J35" s="205"/>
      <c r="K35" s="201"/>
      <c r="L35" s="202"/>
    </row>
    <row r="36" spans="1:12" ht="43.2">
      <c r="A36" s="144"/>
      <c r="B36" s="131"/>
      <c r="C36" s="130"/>
      <c r="D36" s="129" t="s">
        <v>244</v>
      </c>
      <c r="E36" s="128" t="s">
        <v>954</v>
      </c>
      <c r="F36" s="197"/>
      <c r="G36" s="206"/>
      <c r="H36" s="198"/>
      <c r="I36" s="198"/>
      <c r="J36" s="205"/>
      <c r="K36" s="201"/>
      <c r="L36" s="202"/>
    </row>
    <row r="37" spans="1:12" ht="46.5" customHeight="1">
      <c r="A37" s="144"/>
      <c r="B37" s="131"/>
      <c r="C37" s="130"/>
      <c r="D37" s="129" t="s">
        <v>247</v>
      </c>
      <c r="E37" s="128" t="s">
        <v>955</v>
      </c>
      <c r="F37" s="197"/>
      <c r="G37" s="206"/>
      <c r="H37" s="198"/>
      <c r="I37" s="198"/>
      <c r="J37" s="205"/>
      <c r="K37" s="201"/>
      <c r="L37" s="202"/>
    </row>
    <row r="38" spans="1:12" ht="48" customHeight="1">
      <c r="A38" s="144"/>
      <c r="B38" s="131"/>
      <c r="C38" s="130"/>
      <c r="D38" s="129" t="s">
        <v>250</v>
      </c>
      <c r="E38" s="128" t="s">
        <v>956</v>
      </c>
      <c r="F38" s="197"/>
      <c r="G38" s="206"/>
      <c r="H38" s="198"/>
      <c r="I38" s="198"/>
      <c r="J38" s="205"/>
      <c r="K38" s="201"/>
      <c r="L38" s="202"/>
    </row>
    <row r="39" spans="1:12" ht="45" customHeight="1">
      <c r="A39" s="144"/>
      <c r="B39" s="131"/>
      <c r="C39" s="130"/>
      <c r="D39" s="129" t="s">
        <v>957</v>
      </c>
      <c r="E39" s="128" t="s">
        <v>958</v>
      </c>
      <c r="F39" s="197"/>
      <c r="G39" s="206"/>
      <c r="H39" s="198"/>
      <c r="I39" s="198"/>
      <c r="J39" s="205"/>
      <c r="K39" s="201"/>
      <c r="L39" s="202"/>
    </row>
    <row r="40" spans="1:12">
      <c r="A40" s="144"/>
      <c r="B40" s="131"/>
      <c r="C40" s="130"/>
      <c r="D40" s="129" t="s">
        <v>959</v>
      </c>
      <c r="E40" s="128" t="s">
        <v>960</v>
      </c>
      <c r="F40" s="197"/>
      <c r="G40" s="206"/>
      <c r="H40" s="198"/>
      <c r="I40" s="198"/>
      <c r="J40" s="205"/>
      <c r="K40" s="201"/>
      <c r="L40" s="202"/>
    </row>
    <row r="41" spans="1:12" ht="28.8">
      <c r="A41" s="144"/>
      <c r="B41" s="131"/>
      <c r="C41" s="130"/>
      <c r="D41" s="129" t="s">
        <v>961</v>
      </c>
      <c r="E41" s="128" t="s">
        <v>962</v>
      </c>
      <c r="F41" s="197"/>
      <c r="G41" s="206"/>
      <c r="H41" s="198"/>
      <c r="I41" s="198"/>
      <c r="J41" s="205"/>
      <c r="K41" s="201"/>
      <c r="L41" s="202"/>
    </row>
    <row r="42" spans="1:12" ht="18.75" customHeight="1">
      <c r="A42" s="144"/>
      <c r="B42" s="131"/>
      <c r="C42" s="130"/>
      <c r="D42" s="129" t="s">
        <v>963</v>
      </c>
      <c r="E42" s="128" t="s">
        <v>964</v>
      </c>
      <c r="F42" s="197"/>
      <c r="G42" s="206"/>
      <c r="H42" s="198"/>
      <c r="I42" s="198"/>
      <c r="J42" s="205"/>
      <c r="K42" s="201"/>
      <c r="L42" s="202"/>
    </row>
    <row r="43" spans="1:12" ht="28.8">
      <c r="A43" s="144"/>
      <c r="B43" s="131"/>
      <c r="C43" s="130"/>
      <c r="D43" s="129" t="s">
        <v>965</v>
      </c>
      <c r="E43" s="128" t="s">
        <v>966</v>
      </c>
      <c r="F43" s="197"/>
      <c r="G43" s="206"/>
      <c r="H43" s="198"/>
      <c r="I43" s="198"/>
      <c r="J43" s="205"/>
      <c r="K43" s="201"/>
      <c r="L43" s="202"/>
    </row>
    <row r="44" spans="1:12">
      <c r="A44" s="144"/>
      <c r="B44" s="131"/>
      <c r="C44" s="130"/>
      <c r="D44" s="129" t="s">
        <v>967</v>
      </c>
      <c r="E44" s="128" t="s">
        <v>968</v>
      </c>
      <c r="F44" s="197"/>
      <c r="G44" s="206"/>
      <c r="H44" s="198"/>
      <c r="I44" s="198"/>
      <c r="J44" s="205"/>
      <c r="K44" s="201"/>
      <c r="L44" s="202"/>
    </row>
    <row r="45" spans="1:12" ht="28.8">
      <c r="A45" s="144"/>
      <c r="B45" s="131"/>
      <c r="C45" s="130"/>
      <c r="D45" s="129" t="s">
        <v>969</v>
      </c>
      <c r="E45" s="128" t="s">
        <v>970</v>
      </c>
      <c r="F45" s="197"/>
      <c r="G45" s="206"/>
      <c r="H45" s="198"/>
      <c r="I45" s="198"/>
      <c r="J45" s="205"/>
      <c r="K45" s="201"/>
      <c r="L45" s="202"/>
    </row>
    <row r="46" spans="1:12" ht="18.75" customHeight="1">
      <c r="A46" s="144"/>
      <c r="B46" s="131"/>
      <c r="C46" s="130"/>
      <c r="D46" s="129" t="s">
        <v>971</v>
      </c>
      <c r="E46" s="128" t="s">
        <v>972</v>
      </c>
      <c r="F46" s="197"/>
      <c r="G46" s="206"/>
      <c r="H46" s="198"/>
      <c r="I46" s="198"/>
      <c r="J46" s="205"/>
      <c r="K46" s="201"/>
      <c r="L46" s="202"/>
    </row>
    <row r="47" spans="1:12" ht="28.8">
      <c r="A47" s="143"/>
      <c r="B47" s="150"/>
      <c r="C47" s="149"/>
      <c r="D47" s="148" t="s">
        <v>973</v>
      </c>
      <c r="E47" s="147" t="s">
        <v>974</v>
      </c>
      <c r="F47" s="211"/>
      <c r="G47" s="213"/>
      <c r="H47" s="212"/>
      <c r="I47" s="212"/>
      <c r="J47" s="214"/>
      <c r="K47" s="201"/>
      <c r="L47" s="215"/>
    </row>
    <row r="48" spans="1:12" s="161" customFormat="1" ht="22.5" customHeight="1">
      <c r="A48" s="567" t="s">
        <v>975</v>
      </c>
      <c r="B48" s="568"/>
      <c r="C48" s="568"/>
      <c r="D48" s="568"/>
      <c r="E48" s="568"/>
      <c r="F48" s="568"/>
      <c r="G48" s="568"/>
      <c r="H48" s="568"/>
      <c r="I48" s="569"/>
      <c r="J48" s="216"/>
      <c r="K48" s="217"/>
      <c r="L48" s="218"/>
    </row>
    <row r="49" spans="1:12">
      <c r="A49" s="555" t="s">
        <v>31</v>
      </c>
      <c r="B49" s="556"/>
      <c r="C49" s="556"/>
      <c r="D49" s="556"/>
      <c r="E49" s="557"/>
      <c r="F49" s="171"/>
      <c r="G49" s="219"/>
      <c r="H49" s="172"/>
      <c r="I49" s="172"/>
      <c r="J49" s="220"/>
      <c r="K49" s="174"/>
      <c r="L49" s="175"/>
    </row>
    <row r="50" spans="1:12">
      <c r="A50" s="139"/>
      <c r="B50" s="558" t="s">
        <v>11</v>
      </c>
      <c r="C50" s="558"/>
      <c r="D50" s="558"/>
      <c r="E50" s="559"/>
      <c r="F50" s="176"/>
      <c r="G50" s="221"/>
      <c r="H50" s="177"/>
      <c r="I50" s="177"/>
      <c r="J50" s="222"/>
      <c r="K50" s="179"/>
      <c r="L50" s="180"/>
    </row>
    <row r="51" spans="1:12">
      <c r="A51" s="139"/>
      <c r="B51" s="138"/>
      <c r="C51" s="548" t="s">
        <v>274</v>
      </c>
      <c r="D51" s="548"/>
      <c r="E51" s="549"/>
      <c r="F51" s="176"/>
      <c r="G51" s="223"/>
      <c r="H51" s="177"/>
      <c r="I51" s="177"/>
      <c r="J51" s="285"/>
      <c r="K51" s="179"/>
      <c r="L51" s="180"/>
    </row>
    <row r="52" spans="1:12" ht="43.2">
      <c r="A52" s="139"/>
      <c r="B52" s="138"/>
      <c r="C52" s="142"/>
      <c r="D52" s="141" t="s">
        <v>275</v>
      </c>
      <c r="E52" s="140" t="s">
        <v>976</v>
      </c>
      <c r="F52" s="176"/>
      <c r="G52" s="178"/>
      <c r="H52" s="181"/>
      <c r="I52" s="177"/>
      <c r="J52" s="286"/>
      <c r="K52" s="179"/>
      <c r="L52" s="180"/>
    </row>
    <row r="53" spans="1:12">
      <c r="A53" s="139"/>
      <c r="B53" s="138"/>
      <c r="C53" s="142"/>
      <c r="D53" s="141" t="s">
        <v>279</v>
      </c>
      <c r="E53" s="140" t="s">
        <v>977</v>
      </c>
      <c r="F53" s="176"/>
      <c r="G53" s="178"/>
      <c r="H53" s="177"/>
      <c r="I53" s="181"/>
      <c r="J53" s="222"/>
      <c r="K53" s="179"/>
      <c r="L53" s="180"/>
    </row>
    <row r="54" spans="1:12">
      <c r="A54" s="139"/>
      <c r="B54" s="138"/>
      <c r="C54" s="548" t="s">
        <v>292</v>
      </c>
      <c r="D54" s="548"/>
      <c r="E54" s="549"/>
      <c r="F54" s="224"/>
      <c r="G54" s="178"/>
      <c r="H54" s="226"/>
      <c r="I54" s="177"/>
      <c r="J54" s="285"/>
      <c r="K54" s="179"/>
      <c r="L54" s="180"/>
    </row>
    <row r="55" spans="1:12" ht="43.2">
      <c r="A55" s="139"/>
      <c r="B55" s="138"/>
      <c r="C55" s="142"/>
      <c r="D55" s="141" t="s">
        <v>293</v>
      </c>
      <c r="E55" s="146" t="s">
        <v>978</v>
      </c>
      <c r="F55" s="227"/>
      <c r="G55" s="178"/>
      <c r="H55" s="226"/>
      <c r="I55" s="177"/>
      <c r="J55" s="286"/>
      <c r="K55" s="179"/>
      <c r="L55" s="180"/>
    </row>
    <row r="56" spans="1:12" ht="43.2">
      <c r="A56" s="139"/>
      <c r="B56" s="138"/>
      <c r="C56" s="142"/>
      <c r="D56" s="141" t="s">
        <v>297</v>
      </c>
      <c r="E56" s="140" t="s">
        <v>979</v>
      </c>
      <c r="F56" s="176"/>
      <c r="G56" s="178"/>
      <c r="H56" s="181"/>
      <c r="I56" s="177"/>
      <c r="J56" s="222"/>
      <c r="K56" s="179"/>
      <c r="L56" s="180"/>
    </row>
    <row r="57" spans="1:12">
      <c r="A57" s="139"/>
      <c r="B57" s="138"/>
      <c r="C57" s="548" t="s">
        <v>980</v>
      </c>
      <c r="D57" s="548"/>
      <c r="E57" s="549"/>
      <c r="F57" s="176"/>
      <c r="G57" s="178"/>
      <c r="H57" s="181"/>
      <c r="I57" s="177"/>
      <c r="J57" s="222"/>
      <c r="K57" s="179"/>
      <c r="L57" s="180"/>
    </row>
    <row r="58" spans="1:12" ht="28.8">
      <c r="A58" s="139"/>
      <c r="B58" s="138"/>
      <c r="C58" s="142"/>
      <c r="D58" s="141" t="s">
        <v>305</v>
      </c>
      <c r="E58" s="140" t="s">
        <v>981</v>
      </c>
      <c r="F58" s="176"/>
      <c r="G58" s="178"/>
      <c r="H58" s="181"/>
      <c r="I58" s="177"/>
      <c r="J58" s="222"/>
      <c r="K58" s="179"/>
      <c r="L58" s="180"/>
    </row>
    <row r="59" spans="1:12" ht="28.8">
      <c r="A59" s="139"/>
      <c r="B59" s="138"/>
      <c r="C59" s="142"/>
      <c r="D59" s="141" t="s">
        <v>308</v>
      </c>
      <c r="E59" s="140" t="s">
        <v>982</v>
      </c>
      <c r="F59" s="176"/>
      <c r="G59" s="178"/>
      <c r="H59" s="181"/>
      <c r="I59" s="177"/>
      <c r="J59" s="222"/>
      <c r="K59" s="179"/>
      <c r="L59" s="180"/>
    </row>
    <row r="60" spans="1:12" ht="31.5" customHeight="1">
      <c r="A60" s="139"/>
      <c r="B60" s="138"/>
      <c r="C60" s="142"/>
      <c r="D60" s="141" t="s">
        <v>311</v>
      </c>
      <c r="E60" s="140" t="s">
        <v>983</v>
      </c>
      <c r="F60" s="176"/>
      <c r="G60" s="221"/>
      <c r="H60" s="177"/>
      <c r="I60" s="177"/>
      <c r="J60" s="222"/>
      <c r="K60" s="179"/>
      <c r="L60" s="180"/>
    </row>
    <row r="61" spans="1:12">
      <c r="A61" s="139"/>
      <c r="B61" s="138"/>
      <c r="C61" s="548" t="s">
        <v>314</v>
      </c>
      <c r="D61" s="548"/>
      <c r="E61" s="549"/>
      <c r="F61" s="176"/>
      <c r="G61" s="223"/>
      <c r="H61" s="225"/>
      <c r="I61" s="177"/>
      <c r="J61" s="285"/>
      <c r="K61" s="179"/>
      <c r="L61" s="180"/>
    </row>
    <row r="62" spans="1:12" ht="43.2">
      <c r="A62" s="139"/>
      <c r="B62" s="138"/>
      <c r="C62" s="142"/>
      <c r="D62" s="141" t="s">
        <v>315</v>
      </c>
      <c r="E62" s="140" t="s">
        <v>984</v>
      </c>
      <c r="F62" s="176"/>
      <c r="G62" s="178"/>
      <c r="H62" s="181"/>
      <c r="I62" s="177"/>
      <c r="J62" s="222"/>
      <c r="K62" s="179"/>
      <c r="L62" s="180"/>
    </row>
    <row r="63" spans="1:12" ht="43.2">
      <c r="A63" s="139"/>
      <c r="B63" s="138"/>
      <c r="C63" s="142"/>
      <c r="D63" s="141" t="s">
        <v>318</v>
      </c>
      <c r="E63" s="140" t="s">
        <v>985</v>
      </c>
      <c r="F63" s="176"/>
      <c r="G63" s="221"/>
      <c r="H63" s="177"/>
      <c r="I63" s="177"/>
      <c r="J63" s="222"/>
      <c r="K63" s="179"/>
      <c r="L63" s="228"/>
    </row>
    <row r="64" spans="1:12">
      <c r="A64" s="139"/>
      <c r="B64" s="138"/>
      <c r="C64" s="548" t="s">
        <v>986</v>
      </c>
      <c r="D64" s="548"/>
      <c r="E64" s="549"/>
      <c r="F64" s="176"/>
      <c r="G64" s="221"/>
      <c r="H64" s="177"/>
      <c r="I64" s="177"/>
      <c r="J64" s="222"/>
      <c r="K64" s="179"/>
      <c r="L64" s="180"/>
    </row>
    <row r="65" spans="1:12" ht="28.8">
      <c r="A65" s="139"/>
      <c r="B65" s="138"/>
      <c r="C65" s="142"/>
      <c r="D65" s="141" t="s">
        <v>323</v>
      </c>
      <c r="E65" s="140" t="s">
        <v>987</v>
      </c>
      <c r="F65" s="176"/>
      <c r="G65" s="221"/>
      <c r="H65" s="177"/>
      <c r="I65" s="177"/>
      <c r="J65" s="222"/>
      <c r="K65" s="179"/>
      <c r="L65" s="228"/>
    </row>
    <row r="66" spans="1:12" ht="43.2">
      <c r="A66" s="139"/>
      <c r="B66" s="138"/>
      <c r="C66" s="142"/>
      <c r="D66" s="141" t="s">
        <v>326</v>
      </c>
      <c r="E66" s="140" t="s">
        <v>988</v>
      </c>
      <c r="F66" s="176"/>
      <c r="G66" s="178"/>
      <c r="H66" s="181"/>
      <c r="I66" s="177"/>
      <c r="J66" s="222"/>
      <c r="K66" s="179"/>
      <c r="L66" s="180"/>
    </row>
    <row r="67" spans="1:12" ht="28.8">
      <c r="A67" s="139"/>
      <c r="B67" s="138"/>
      <c r="C67" s="142"/>
      <c r="D67" s="141" t="s">
        <v>329</v>
      </c>
      <c r="E67" s="140" t="s">
        <v>989</v>
      </c>
      <c r="F67" s="176"/>
      <c r="G67" s="178"/>
      <c r="H67" s="181"/>
      <c r="I67" s="177"/>
      <c r="J67" s="222"/>
      <c r="K67" s="179"/>
      <c r="L67" s="180"/>
    </row>
    <row r="68" spans="1:12">
      <c r="A68" s="139"/>
      <c r="B68" s="138"/>
      <c r="C68" s="548" t="s">
        <v>338</v>
      </c>
      <c r="D68" s="548"/>
      <c r="E68" s="549"/>
      <c r="F68" s="176"/>
      <c r="G68" s="223"/>
      <c r="H68" s="177"/>
      <c r="I68" s="177"/>
      <c r="J68" s="285"/>
      <c r="K68" s="179"/>
      <c r="L68" s="180"/>
    </row>
    <row r="69" spans="1:12" ht="28.8">
      <c r="A69" s="139"/>
      <c r="B69" s="138"/>
      <c r="C69" s="142"/>
      <c r="D69" s="141" t="s">
        <v>339</v>
      </c>
      <c r="E69" s="140" t="s">
        <v>990</v>
      </c>
      <c r="F69" s="176"/>
      <c r="G69" s="221"/>
      <c r="H69" s="177"/>
      <c r="I69" s="177"/>
      <c r="J69" s="222"/>
      <c r="K69" s="179"/>
      <c r="L69" s="180"/>
    </row>
    <row r="70" spans="1:12" ht="28.8">
      <c r="A70" s="139"/>
      <c r="B70" s="138"/>
      <c r="C70" s="142"/>
      <c r="D70" s="141" t="s">
        <v>991</v>
      </c>
      <c r="E70" s="140" t="s">
        <v>992</v>
      </c>
      <c r="F70" s="176"/>
      <c r="G70" s="221"/>
      <c r="H70" s="177"/>
      <c r="I70" s="177"/>
      <c r="J70" s="222"/>
      <c r="K70" s="179"/>
      <c r="L70" s="180"/>
    </row>
    <row r="71" spans="1:12">
      <c r="A71" s="139"/>
      <c r="B71" s="138"/>
      <c r="C71" s="548" t="s">
        <v>993</v>
      </c>
      <c r="D71" s="548"/>
      <c r="E71" s="549"/>
      <c r="F71" s="229"/>
      <c r="G71" s="178"/>
      <c r="H71" s="177"/>
      <c r="I71" s="177"/>
      <c r="J71" s="285"/>
      <c r="K71" s="179"/>
      <c r="L71" s="180"/>
    </row>
    <row r="72" spans="1:12" ht="28.8">
      <c r="A72" s="139"/>
      <c r="B72" s="138"/>
      <c r="C72" s="142"/>
      <c r="D72" s="141" t="s">
        <v>344</v>
      </c>
      <c r="E72" s="146" t="s">
        <v>994</v>
      </c>
      <c r="F72" s="227"/>
      <c r="G72" s="178"/>
      <c r="H72" s="177"/>
      <c r="I72" s="177"/>
      <c r="J72" s="222"/>
      <c r="K72" s="179"/>
      <c r="L72" s="180"/>
    </row>
    <row r="73" spans="1:12" ht="28.8">
      <c r="A73" s="139"/>
      <c r="B73" s="138"/>
      <c r="C73" s="142"/>
      <c r="D73" s="141" t="s">
        <v>347</v>
      </c>
      <c r="E73" s="140" t="s">
        <v>995</v>
      </c>
      <c r="F73" s="176"/>
      <c r="G73" s="221"/>
      <c r="H73" s="177"/>
      <c r="I73" s="177"/>
      <c r="J73" s="222"/>
      <c r="K73" s="179"/>
      <c r="L73" s="180"/>
    </row>
    <row r="74" spans="1:12" ht="28.8">
      <c r="A74" s="139"/>
      <c r="B74" s="138"/>
      <c r="C74" s="142"/>
      <c r="D74" s="141" t="s">
        <v>996</v>
      </c>
      <c r="E74" s="140" t="s">
        <v>997</v>
      </c>
      <c r="F74" s="176"/>
      <c r="G74" s="221"/>
      <c r="H74" s="177"/>
      <c r="I74" s="177"/>
      <c r="J74" s="222"/>
      <c r="K74" s="179"/>
      <c r="L74" s="180"/>
    </row>
    <row r="75" spans="1:12">
      <c r="A75" s="139"/>
      <c r="B75" s="138"/>
      <c r="C75" s="548" t="s">
        <v>351</v>
      </c>
      <c r="D75" s="548"/>
      <c r="E75" s="549"/>
      <c r="F75" s="176"/>
      <c r="G75" s="223"/>
      <c r="H75" s="177"/>
      <c r="I75" s="177"/>
      <c r="J75" s="285"/>
      <c r="K75" s="179"/>
      <c r="L75" s="180"/>
    </row>
    <row r="76" spans="1:12" ht="43.2">
      <c r="A76" s="139"/>
      <c r="B76" s="138"/>
      <c r="C76" s="142"/>
      <c r="D76" s="141" t="s">
        <v>352</v>
      </c>
      <c r="E76" s="140" t="s">
        <v>998</v>
      </c>
      <c r="F76" s="176"/>
      <c r="G76" s="221"/>
      <c r="H76" s="177"/>
      <c r="I76" s="177"/>
      <c r="J76" s="222"/>
      <c r="K76" s="179"/>
      <c r="L76" s="180"/>
    </row>
    <row r="77" spans="1:12">
      <c r="A77" s="139"/>
      <c r="B77" s="138"/>
      <c r="C77" s="548" t="s">
        <v>999</v>
      </c>
      <c r="D77" s="548"/>
      <c r="E77" s="549"/>
      <c r="F77" s="176"/>
      <c r="G77" s="221"/>
      <c r="H77" s="177"/>
      <c r="I77" s="177"/>
      <c r="J77" s="222"/>
      <c r="K77" s="179"/>
      <c r="L77" s="180"/>
    </row>
    <row r="78" spans="1:12" ht="28.8">
      <c r="A78" s="139"/>
      <c r="B78" s="138"/>
      <c r="C78" s="230"/>
      <c r="D78" s="141" t="s">
        <v>357</v>
      </c>
      <c r="E78" s="140" t="s">
        <v>1000</v>
      </c>
      <c r="F78" s="176"/>
      <c r="G78" s="221"/>
      <c r="H78" s="177"/>
      <c r="I78" s="177"/>
      <c r="J78" s="222"/>
      <c r="K78" s="179"/>
      <c r="L78" s="180"/>
    </row>
    <row r="79" spans="1:12" ht="32.25" customHeight="1">
      <c r="A79" s="139"/>
      <c r="B79" s="138"/>
      <c r="C79" s="548" t="s">
        <v>1001</v>
      </c>
      <c r="D79" s="548"/>
      <c r="E79" s="549"/>
      <c r="F79" s="176"/>
      <c r="G79" s="221"/>
      <c r="H79" s="177"/>
      <c r="I79" s="177"/>
      <c r="J79" s="222"/>
      <c r="K79" s="179"/>
      <c r="L79" s="180"/>
    </row>
    <row r="80" spans="1:12" ht="28.8">
      <c r="A80" s="139"/>
      <c r="B80" s="138"/>
      <c r="C80" s="230"/>
      <c r="D80" s="141" t="s">
        <v>1002</v>
      </c>
      <c r="E80" s="140" t="s">
        <v>1003</v>
      </c>
      <c r="F80" s="176"/>
      <c r="G80" s="221"/>
      <c r="H80" s="177"/>
      <c r="I80" s="177"/>
      <c r="J80" s="222"/>
      <c r="K80" s="179"/>
      <c r="L80" s="180"/>
    </row>
    <row r="81" spans="1:12">
      <c r="A81" s="139"/>
      <c r="B81" s="138"/>
      <c r="C81" s="548" t="s">
        <v>1004</v>
      </c>
      <c r="D81" s="548"/>
      <c r="E81" s="549"/>
      <c r="F81" s="176"/>
      <c r="G81" s="221"/>
      <c r="H81" s="177"/>
      <c r="I81" s="177"/>
      <c r="J81" s="222"/>
      <c r="K81" s="179"/>
      <c r="L81" s="180"/>
    </row>
    <row r="82" spans="1:12" ht="28.8">
      <c r="A82" s="137"/>
      <c r="B82" s="136"/>
      <c r="C82" s="231"/>
      <c r="D82" s="135" t="s">
        <v>1005</v>
      </c>
      <c r="E82" s="134" t="s">
        <v>1006</v>
      </c>
      <c r="F82" s="232"/>
      <c r="G82" s="235"/>
      <c r="H82" s="234"/>
      <c r="I82" s="234"/>
      <c r="J82" s="254"/>
      <c r="K82" s="236"/>
      <c r="L82" s="237"/>
    </row>
    <row r="83" spans="1:12" s="161" customFormat="1" ht="22.5" customHeight="1">
      <c r="A83" s="545" t="s">
        <v>1007</v>
      </c>
      <c r="B83" s="546"/>
      <c r="C83" s="546"/>
      <c r="D83" s="546"/>
      <c r="E83" s="546"/>
      <c r="F83" s="546"/>
      <c r="G83" s="546"/>
      <c r="H83" s="546"/>
      <c r="I83" s="547"/>
      <c r="J83" s="238"/>
      <c r="K83" s="189"/>
      <c r="L83" s="190"/>
    </row>
    <row r="84" spans="1:12">
      <c r="A84" s="570" t="s">
        <v>51</v>
      </c>
      <c r="B84" s="571"/>
      <c r="C84" s="571"/>
      <c r="D84" s="571"/>
      <c r="E84" s="572"/>
      <c r="F84" s="191"/>
      <c r="G84" s="239"/>
      <c r="H84" s="192"/>
      <c r="I84" s="192"/>
      <c r="J84" s="287"/>
      <c r="K84" s="195"/>
      <c r="L84" s="196"/>
    </row>
    <row r="85" spans="1:12">
      <c r="A85" s="131"/>
      <c r="B85" s="553" t="s">
        <v>11</v>
      </c>
      <c r="C85" s="553"/>
      <c r="D85" s="553"/>
      <c r="E85" s="554"/>
      <c r="F85" s="197"/>
      <c r="G85" s="204"/>
      <c r="H85" s="198"/>
      <c r="I85" s="198"/>
      <c r="J85" s="284"/>
      <c r="K85" s="201"/>
      <c r="L85" s="202"/>
    </row>
    <row r="86" spans="1:12">
      <c r="A86" s="132"/>
      <c r="B86" s="131"/>
      <c r="C86" s="539" t="s">
        <v>1008</v>
      </c>
      <c r="D86" s="539"/>
      <c r="E86" s="540"/>
      <c r="F86" s="197"/>
      <c r="G86" s="204"/>
      <c r="H86" s="198"/>
      <c r="I86" s="198"/>
      <c r="J86" s="284"/>
      <c r="K86" s="201"/>
      <c r="L86" s="202"/>
    </row>
    <row r="87" spans="1:12" ht="28.8">
      <c r="A87" s="132"/>
      <c r="B87" s="131"/>
      <c r="C87" s="130"/>
      <c r="D87" s="129" t="s">
        <v>364</v>
      </c>
      <c r="E87" s="128" t="s">
        <v>1009</v>
      </c>
      <c r="F87" s="197"/>
      <c r="G87" s="206"/>
      <c r="H87" s="198"/>
      <c r="I87" s="198"/>
      <c r="J87" s="205"/>
      <c r="K87" s="201"/>
      <c r="L87" s="202"/>
    </row>
    <row r="88" spans="1:12">
      <c r="A88" s="132"/>
      <c r="B88" s="131"/>
      <c r="C88" s="130"/>
      <c r="D88" s="129" t="s">
        <v>367</v>
      </c>
      <c r="E88" s="128" t="s">
        <v>1010</v>
      </c>
      <c r="F88" s="197"/>
      <c r="G88" s="206"/>
      <c r="H88" s="198"/>
      <c r="I88" s="198"/>
      <c r="J88" s="205"/>
      <c r="K88" s="201"/>
      <c r="L88" s="202"/>
    </row>
    <row r="89" spans="1:12" ht="28.8">
      <c r="A89" s="132"/>
      <c r="B89" s="131"/>
      <c r="C89" s="130"/>
      <c r="D89" s="129" t="s">
        <v>370</v>
      </c>
      <c r="E89" s="128" t="s">
        <v>1011</v>
      </c>
      <c r="F89" s="197"/>
      <c r="G89" s="206"/>
      <c r="H89" s="198"/>
      <c r="I89" s="198"/>
      <c r="J89" s="205"/>
      <c r="K89" s="201"/>
      <c r="L89" s="202"/>
    </row>
    <row r="90" spans="1:12">
      <c r="A90" s="132"/>
      <c r="B90" s="131"/>
      <c r="C90" s="539" t="s">
        <v>1012</v>
      </c>
      <c r="D90" s="539"/>
      <c r="E90" s="540"/>
      <c r="F90" s="197"/>
      <c r="G90" s="204"/>
      <c r="H90" s="198"/>
      <c r="I90" s="198"/>
      <c r="J90" s="284"/>
      <c r="K90" s="201"/>
      <c r="L90" s="202"/>
    </row>
    <row r="91" spans="1:12" ht="43.2">
      <c r="A91" s="132"/>
      <c r="B91" s="131"/>
      <c r="C91" s="130"/>
      <c r="D91" s="129" t="s">
        <v>383</v>
      </c>
      <c r="E91" s="128" t="s">
        <v>1013</v>
      </c>
      <c r="F91" s="197"/>
      <c r="G91" s="206"/>
      <c r="H91" s="198"/>
      <c r="I91" s="198"/>
      <c r="J91" s="205"/>
      <c r="K91" s="201"/>
      <c r="L91" s="202"/>
    </row>
    <row r="92" spans="1:12" ht="28.8">
      <c r="A92" s="132"/>
      <c r="B92" s="131"/>
      <c r="C92" s="130"/>
      <c r="D92" s="129" t="s">
        <v>386</v>
      </c>
      <c r="E92" s="128" t="s">
        <v>1014</v>
      </c>
      <c r="F92" s="197"/>
      <c r="G92" s="206"/>
      <c r="H92" s="198"/>
      <c r="I92" s="198"/>
      <c r="J92" s="205"/>
      <c r="K92" s="201"/>
      <c r="L92" s="202"/>
    </row>
    <row r="93" spans="1:12" ht="28.8">
      <c r="A93" s="132"/>
      <c r="B93" s="131"/>
      <c r="C93" s="130"/>
      <c r="D93" s="129" t="s">
        <v>1015</v>
      </c>
      <c r="E93" s="128" t="s">
        <v>1016</v>
      </c>
      <c r="F93" s="197"/>
      <c r="G93" s="206"/>
      <c r="H93" s="198"/>
      <c r="I93" s="198"/>
      <c r="J93" s="205"/>
      <c r="K93" s="201"/>
      <c r="L93" s="202"/>
    </row>
    <row r="94" spans="1:12">
      <c r="A94" s="132"/>
      <c r="B94" s="131"/>
      <c r="C94" s="130"/>
      <c r="D94" s="129" t="s">
        <v>1017</v>
      </c>
      <c r="E94" s="128" t="s">
        <v>1018</v>
      </c>
      <c r="F94" s="197"/>
      <c r="G94" s="203"/>
      <c r="H94" s="198"/>
      <c r="I94" s="199"/>
      <c r="J94" s="205"/>
      <c r="K94" s="201"/>
      <c r="L94" s="202"/>
    </row>
    <row r="95" spans="1:12">
      <c r="A95" s="132"/>
      <c r="B95" s="131"/>
      <c r="C95" s="130"/>
      <c r="D95" s="129" t="s">
        <v>1019</v>
      </c>
      <c r="E95" s="128" t="s">
        <v>1020</v>
      </c>
      <c r="F95" s="197"/>
      <c r="G95" s="203"/>
      <c r="H95" s="198"/>
      <c r="I95" s="199"/>
      <c r="J95" s="205"/>
      <c r="K95" s="201"/>
      <c r="L95" s="202"/>
    </row>
    <row r="96" spans="1:12" ht="30.75" customHeight="1">
      <c r="A96" s="132"/>
      <c r="B96" s="131"/>
      <c r="C96" s="539" t="s">
        <v>1021</v>
      </c>
      <c r="D96" s="539"/>
      <c r="E96" s="540"/>
      <c r="F96" s="197"/>
      <c r="G96" s="204"/>
      <c r="H96" s="198"/>
      <c r="I96" s="198"/>
      <c r="J96" s="284"/>
      <c r="K96" s="201"/>
      <c r="L96" s="202"/>
    </row>
    <row r="97" spans="1:12" ht="57.6">
      <c r="A97" s="132"/>
      <c r="B97" s="131"/>
      <c r="C97" s="130"/>
      <c r="D97" s="129" t="s">
        <v>391</v>
      </c>
      <c r="E97" s="128" t="s">
        <v>1022</v>
      </c>
      <c r="F97" s="197"/>
      <c r="G97" s="206"/>
      <c r="H97" s="198"/>
      <c r="I97" s="198"/>
      <c r="J97" s="205"/>
      <c r="K97" s="201"/>
      <c r="L97" s="202"/>
    </row>
    <row r="98" spans="1:12" ht="43.2">
      <c r="A98" s="132"/>
      <c r="B98" s="131"/>
      <c r="C98" s="130"/>
      <c r="D98" s="129" t="s">
        <v>394</v>
      </c>
      <c r="E98" s="128" t="s">
        <v>1023</v>
      </c>
      <c r="F98" s="197"/>
      <c r="G98" s="206"/>
      <c r="H98" s="198"/>
      <c r="I98" s="198"/>
      <c r="J98" s="205"/>
      <c r="K98" s="201"/>
      <c r="L98" s="202"/>
    </row>
    <row r="99" spans="1:12">
      <c r="A99" s="132"/>
      <c r="B99" s="131"/>
      <c r="C99" s="539" t="s">
        <v>1024</v>
      </c>
      <c r="D99" s="539"/>
      <c r="E99" s="540"/>
      <c r="F99" s="197"/>
      <c r="G99" s="204"/>
      <c r="H99" s="198"/>
      <c r="I99" s="198"/>
      <c r="J99" s="284"/>
      <c r="K99" s="201"/>
      <c r="L99" s="202"/>
    </row>
    <row r="100" spans="1:12" ht="43.2">
      <c r="A100" s="132"/>
      <c r="B100" s="131"/>
      <c r="C100" s="130"/>
      <c r="D100" s="129" t="s">
        <v>430</v>
      </c>
      <c r="E100" s="128" t="s">
        <v>1025</v>
      </c>
      <c r="F100" s="197"/>
      <c r="G100" s="206"/>
      <c r="H100" s="198"/>
      <c r="I100" s="198"/>
      <c r="J100" s="205"/>
      <c r="K100" s="201"/>
      <c r="L100" s="202"/>
    </row>
    <row r="101" spans="1:12" ht="43.2">
      <c r="A101" s="132"/>
      <c r="B101" s="131"/>
      <c r="C101" s="130"/>
      <c r="D101" s="129" t="s">
        <v>433</v>
      </c>
      <c r="E101" s="128" t="s">
        <v>1026</v>
      </c>
      <c r="F101" s="197"/>
      <c r="G101" s="206"/>
      <c r="H101" s="198"/>
      <c r="I101" s="198"/>
      <c r="J101" s="205"/>
      <c r="K101" s="201"/>
      <c r="L101" s="202"/>
    </row>
    <row r="102" spans="1:12" ht="43.2">
      <c r="A102" s="132"/>
      <c r="B102" s="131"/>
      <c r="C102" s="130"/>
      <c r="D102" s="129" t="s">
        <v>436</v>
      </c>
      <c r="E102" s="128" t="s">
        <v>1027</v>
      </c>
      <c r="F102" s="197"/>
      <c r="G102" s="206"/>
      <c r="H102" s="198"/>
      <c r="I102" s="198"/>
      <c r="J102" s="205"/>
      <c r="K102" s="201"/>
      <c r="L102" s="202"/>
    </row>
    <row r="103" spans="1:12">
      <c r="A103" s="132"/>
      <c r="B103" s="131"/>
      <c r="C103" s="539" t="s">
        <v>363</v>
      </c>
      <c r="D103" s="539"/>
      <c r="E103" s="540"/>
      <c r="F103" s="197"/>
      <c r="G103" s="204"/>
      <c r="H103" s="198"/>
      <c r="I103" s="198"/>
      <c r="J103" s="284"/>
      <c r="K103" s="201"/>
      <c r="L103" s="202"/>
    </row>
    <row r="104" spans="1:12" ht="28.8">
      <c r="A104" s="132"/>
      <c r="B104" s="131"/>
      <c r="C104" s="130"/>
      <c r="D104" s="129" t="s">
        <v>441</v>
      </c>
      <c r="E104" s="128" t="s">
        <v>1028</v>
      </c>
      <c r="F104" s="197"/>
      <c r="G104" s="206"/>
      <c r="H104" s="198"/>
      <c r="I104" s="198"/>
      <c r="J104" s="205"/>
      <c r="K104" s="201"/>
      <c r="L104" s="202"/>
    </row>
    <row r="105" spans="1:12" ht="28.8">
      <c r="A105" s="132"/>
      <c r="B105" s="131"/>
      <c r="C105" s="130"/>
      <c r="D105" s="129" t="s">
        <v>444</v>
      </c>
      <c r="E105" s="128" t="s">
        <v>1029</v>
      </c>
      <c r="F105" s="197"/>
      <c r="G105" s="203"/>
      <c r="H105" s="198"/>
      <c r="I105" s="199"/>
      <c r="J105" s="205"/>
      <c r="K105" s="201"/>
      <c r="L105" s="202"/>
    </row>
    <row r="106" spans="1:12">
      <c r="A106" s="132"/>
      <c r="B106" s="131"/>
      <c r="C106" s="539" t="s">
        <v>1030</v>
      </c>
      <c r="D106" s="539"/>
      <c r="E106" s="540"/>
      <c r="F106" s="208"/>
      <c r="G106" s="203"/>
      <c r="H106" s="198"/>
      <c r="I106" s="198"/>
      <c r="J106" s="284"/>
      <c r="K106" s="201"/>
      <c r="L106" s="202"/>
    </row>
    <row r="107" spans="1:12">
      <c r="A107" s="132"/>
      <c r="B107" s="131"/>
      <c r="C107" s="130"/>
      <c r="D107" s="129" t="s">
        <v>449</v>
      </c>
      <c r="E107" s="133" t="s">
        <v>1031</v>
      </c>
      <c r="F107" s="210"/>
      <c r="G107" s="203"/>
      <c r="H107" s="198"/>
      <c r="I107" s="198"/>
      <c r="J107" s="205"/>
      <c r="K107" s="201"/>
      <c r="L107" s="202"/>
    </row>
    <row r="108" spans="1:12" ht="28.8">
      <c r="A108" s="132"/>
      <c r="B108" s="131"/>
      <c r="C108" s="130"/>
      <c r="D108" s="129" t="s">
        <v>452</v>
      </c>
      <c r="E108" s="128" t="s">
        <v>1032</v>
      </c>
      <c r="F108" s="197"/>
      <c r="G108" s="206"/>
      <c r="H108" s="198"/>
      <c r="I108" s="198"/>
      <c r="J108" s="205"/>
      <c r="K108" s="201"/>
      <c r="L108" s="202"/>
    </row>
    <row r="109" spans="1:12" ht="28.8">
      <c r="A109" s="132"/>
      <c r="B109" s="131"/>
      <c r="C109" s="130"/>
      <c r="D109" s="129" t="s">
        <v>455</v>
      </c>
      <c r="E109" s="128" t="s">
        <v>1033</v>
      </c>
      <c r="F109" s="197"/>
      <c r="G109" s="206"/>
      <c r="H109" s="198"/>
      <c r="I109" s="198"/>
      <c r="J109" s="205"/>
      <c r="K109" s="201"/>
      <c r="L109" s="202"/>
    </row>
    <row r="110" spans="1:12" ht="28.8">
      <c r="A110" s="132"/>
      <c r="B110" s="131"/>
      <c r="C110" s="130"/>
      <c r="D110" s="129" t="s">
        <v>458</v>
      </c>
      <c r="E110" s="128" t="s">
        <v>1034</v>
      </c>
      <c r="F110" s="197"/>
      <c r="G110" s="206"/>
      <c r="H110" s="198"/>
      <c r="I110" s="198"/>
      <c r="J110" s="205"/>
      <c r="K110" s="201"/>
      <c r="L110" s="202"/>
    </row>
    <row r="111" spans="1:12" ht="28.8">
      <c r="A111" s="132"/>
      <c r="B111" s="131"/>
      <c r="C111" s="130"/>
      <c r="D111" s="129" t="s">
        <v>461</v>
      </c>
      <c r="E111" s="128" t="s">
        <v>1035</v>
      </c>
      <c r="F111" s="197"/>
      <c r="G111" s="206"/>
      <c r="H111" s="198"/>
      <c r="I111" s="198"/>
      <c r="J111" s="205"/>
      <c r="K111" s="201"/>
      <c r="L111" s="202"/>
    </row>
    <row r="112" spans="1:12" ht="28.8">
      <c r="A112" s="132"/>
      <c r="B112" s="131"/>
      <c r="C112" s="130"/>
      <c r="D112" s="129" t="s">
        <v>464</v>
      </c>
      <c r="E112" s="128" t="s">
        <v>1036</v>
      </c>
      <c r="F112" s="197"/>
      <c r="G112" s="206"/>
      <c r="H112" s="198"/>
      <c r="I112" s="198"/>
      <c r="J112" s="205"/>
      <c r="K112" s="201"/>
      <c r="L112" s="202"/>
    </row>
    <row r="113" spans="1:12" ht="28.8">
      <c r="A113" s="132"/>
      <c r="B113" s="131"/>
      <c r="C113" s="130"/>
      <c r="D113" s="129" t="s">
        <v>467</v>
      </c>
      <c r="E113" s="128" t="s">
        <v>1037</v>
      </c>
      <c r="F113" s="197"/>
      <c r="G113" s="206"/>
      <c r="H113" s="198"/>
      <c r="I113" s="198"/>
      <c r="J113" s="205"/>
      <c r="K113" s="201"/>
      <c r="L113" s="202"/>
    </row>
    <row r="114" spans="1:12" ht="28.8">
      <c r="A114" s="132"/>
      <c r="B114" s="131"/>
      <c r="C114" s="130"/>
      <c r="D114" s="129" t="s">
        <v>470</v>
      </c>
      <c r="E114" s="128" t="s">
        <v>1038</v>
      </c>
      <c r="F114" s="197"/>
      <c r="G114" s="206"/>
      <c r="H114" s="198"/>
      <c r="I114" s="198"/>
      <c r="J114" s="205"/>
      <c r="K114" s="201"/>
      <c r="L114" s="202"/>
    </row>
    <row r="115" spans="1:12" ht="28.8">
      <c r="A115" s="132"/>
      <c r="B115" s="131"/>
      <c r="C115" s="130"/>
      <c r="D115" s="129" t="s">
        <v>1039</v>
      </c>
      <c r="E115" s="128" t="s">
        <v>1040</v>
      </c>
      <c r="F115" s="197"/>
      <c r="G115" s="206"/>
      <c r="H115" s="198"/>
      <c r="I115" s="198"/>
      <c r="J115" s="205"/>
      <c r="K115" s="201"/>
      <c r="L115" s="202"/>
    </row>
    <row r="116" spans="1:12" ht="28.8">
      <c r="A116" s="132"/>
      <c r="B116" s="131"/>
      <c r="C116" s="130"/>
      <c r="D116" s="129" t="s">
        <v>1041</v>
      </c>
      <c r="E116" s="128" t="s">
        <v>1042</v>
      </c>
      <c r="F116" s="197"/>
      <c r="G116" s="206"/>
      <c r="H116" s="198"/>
      <c r="I116" s="198"/>
      <c r="J116" s="205"/>
      <c r="K116" s="201"/>
      <c r="L116" s="202"/>
    </row>
    <row r="117" spans="1:12">
      <c r="A117" s="132"/>
      <c r="B117" s="131"/>
      <c r="C117" s="539" t="s">
        <v>1043</v>
      </c>
      <c r="D117" s="539"/>
      <c r="E117" s="540"/>
      <c r="F117" s="240"/>
      <c r="G117" s="203"/>
      <c r="H117" s="198"/>
      <c r="I117" s="198"/>
      <c r="J117" s="284"/>
      <c r="K117" s="201"/>
      <c r="L117" s="202"/>
    </row>
    <row r="118" spans="1:12" ht="28.8">
      <c r="A118" s="132"/>
      <c r="B118" s="131"/>
      <c r="C118" s="130"/>
      <c r="D118" s="129" t="s">
        <v>475</v>
      </c>
      <c r="E118" s="133" t="s">
        <v>1044</v>
      </c>
      <c r="F118" s="210"/>
      <c r="G118" s="203"/>
      <c r="H118" s="198"/>
      <c r="I118" s="198"/>
      <c r="J118" s="288"/>
      <c r="K118" s="201"/>
      <c r="L118" s="202"/>
    </row>
    <row r="119" spans="1:12" ht="28.8">
      <c r="A119" s="132"/>
      <c r="B119" s="131"/>
      <c r="C119" s="130"/>
      <c r="D119" s="129" t="s">
        <v>478</v>
      </c>
      <c r="E119" s="133" t="s">
        <v>1045</v>
      </c>
      <c r="F119" s="241"/>
      <c r="G119" s="203"/>
      <c r="H119" s="198"/>
      <c r="I119" s="198"/>
      <c r="J119" s="205"/>
      <c r="K119" s="201"/>
      <c r="L119" s="202"/>
    </row>
    <row r="120" spans="1:12" ht="28.8">
      <c r="A120" s="132"/>
      <c r="B120" s="131"/>
      <c r="C120" s="130"/>
      <c r="D120" s="129" t="s">
        <v>481</v>
      </c>
      <c r="E120" s="128" t="s">
        <v>1046</v>
      </c>
      <c r="F120" s="197"/>
      <c r="G120" s="206"/>
      <c r="H120" s="198"/>
      <c r="I120" s="198"/>
      <c r="J120" s="205"/>
      <c r="K120" s="201"/>
      <c r="L120" s="202"/>
    </row>
    <row r="121" spans="1:12" ht="28.8">
      <c r="A121" s="132"/>
      <c r="B121" s="131"/>
      <c r="C121" s="130"/>
      <c r="D121" s="129" t="s">
        <v>1047</v>
      </c>
      <c r="E121" s="128" t="s">
        <v>1048</v>
      </c>
      <c r="F121" s="197"/>
      <c r="G121" s="203"/>
      <c r="H121" s="198"/>
      <c r="I121" s="199"/>
      <c r="J121" s="205"/>
      <c r="K121" s="201"/>
      <c r="L121" s="202"/>
    </row>
    <row r="122" spans="1:12" ht="28.8">
      <c r="A122" s="132"/>
      <c r="B122" s="131"/>
      <c r="C122" s="130"/>
      <c r="D122" s="129" t="s">
        <v>1049</v>
      </c>
      <c r="E122" s="128" t="s">
        <v>1050</v>
      </c>
      <c r="F122" s="197"/>
      <c r="G122" s="203"/>
      <c r="H122" s="198"/>
      <c r="I122" s="199"/>
      <c r="J122" s="205"/>
      <c r="K122" s="201"/>
      <c r="L122" s="202"/>
    </row>
    <row r="123" spans="1:12">
      <c r="A123" s="132"/>
      <c r="B123" s="131"/>
      <c r="C123" s="539" t="s">
        <v>1051</v>
      </c>
      <c r="D123" s="539"/>
      <c r="E123" s="540"/>
      <c r="F123" s="208"/>
      <c r="G123" s="203"/>
      <c r="H123" s="198"/>
      <c r="I123" s="198"/>
      <c r="J123" s="284"/>
      <c r="K123" s="201"/>
      <c r="L123" s="202"/>
    </row>
    <row r="124" spans="1:12" ht="28.8">
      <c r="A124" s="132"/>
      <c r="B124" s="131"/>
      <c r="C124" s="130"/>
      <c r="D124" s="129" t="s">
        <v>492</v>
      </c>
      <c r="E124" s="133" t="s">
        <v>1052</v>
      </c>
      <c r="F124" s="210"/>
      <c r="G124" s="203"/>
      <c r="H124" s="198"/>
      <c r="I124" s="198"/>
      <c r="J124" s="205"/>
      <c r="K124" s="201"/>
      <c r="L124" s="202"/>
    </row>
    <row r="125" spans="1:12" ht="35.25" customHeight="1">
      <c r="A125" s="132"/>
      <c r="B125" s="131"/>
      <c r="C125" s="130"/>
      <c r="D125" s="129" t="s">
        <v>1053</v>
      </c>
      <c r="E125" s="128" t="s">
        <v>1054</v>
      </c>
      <c r="F125" s="197"/>
      <c r="G125" s="206"/>
      <c r="H125" s="198"/>
      <c r="I125" s="198"/>
      <c r="J125" s="205"/>
      <c r="K125" s="201"/>
      <c r="L125" s="202"/>
    </row>
    <row r="126" spans="1:12" ht="43.2">
      <c r="A126" s="132"/>
      <c r="B126" s="131"/>
      <c r="C126" s="130"/>
      <c r="D126" s="129" t="s">
        <v>1055</v>
      </c>
      <c r="E126" s="128" t="s">
        <v>1056</v>
      </c>
      <c r="F126" s="197"/>
      <c r="G126" s="206"/>
      <c r="H126" s="198"/>
      <c r="I126" s="198"/>
      <c r="J126" s="205"/>
      <c r="K126" s="201"/>
      <c r="L126" s="202"/>
    </row>
    <row r="127" spans="1:12" ht="28.8">
      <c r="A127" s="132"/>
      <c r="B127" s="131"/>
      <c r="C127" s="130"/>
      <c r="D127" s="129" t="s">
        <v>1057</v>
      </c>
      <c r="E127" s="128" t="s">
        <v>1058</v>
      </c>
      <c r="F127" s="197"/>
      <c r="G127" s="206"/>
      <c r="H127" s="198"/>
      <c r="I127" s="198"/>
      <c r="J127" s="205"/>
      <c r="K127" s="201"/>
      <c r="L127" s="202"/>
    </row>
    <row r="128" spans="1:12" ht="28.8">
      <c r="A128" s="132"/>
      <c r="B128" s="131"/>
      <c r="C128" s="130"/>
      <c r="D128" s="129" t="s">
        <v>1059</v>
      </c>
      <c r="E128" s="128" t="s">
        <v>1060</v>
      </c>
      <c r="F128" s="197"/>
      <c r="G128" s="206"/>
      <c r="H128" s="198"/>
      <c r="I128" s="198"/>
      <c r="J128" s="205"/>
      <c r="K128" s="201"/>
      <c r="L128" s="202"/>
    </row>
    <row r="129" spans="1:12">
      <c r="A129" s="132"/>
      <c r="B129" s="131"/>
      <c r="C129" s="539" t="s">
        <v>1061</v>
      </c>
      <c r="D129" s="539"/>
      <c r="E129" s="540"/>
      <c r="F129" s="197"/>
      <c r="G129" s="204"/>
      <c r="H129" s="198"/>
      <c r="I129" s="198"/>
      <c r="J129" s="284"/>
      <c r="K129" s="201"/>
      <c r="L129" s="202"/>
    </row>
    <row r="130" spans="1:12" ht="28.8">
      <c r="A130" s="127"/>
      <c r="B130" s="126"/>
      <c r="C130" s="125"/>
      <c r="D130" s="124" t="s">
        <v>497</v>
      </c>
      <c r="E130" s="123" t="s">
        <v>1062</v>
      </c>
      <c r="F130" s="242"/>
      <c r="G130" s="244"/>
      <c r="H130" s="243"/>
      <c r="I130" s="243"/>
      <c r="J130" s="245"/>
      <c r="K130" s="246"/>
      <c r="L130" s="247"/>
    </row>
    <row r="131" spans="1:12" s="161" customFormat="1" ht="22.5" customHeight="1">
      <c r="A131" s="567" t="s">
        <v>1063</v>
      </c>
      <c r="B131" s="568"/>
      <c r="C131" s="568"/>
      <c r="D131" s="568"/>
      <c r="E131" s="568"/>
      <c r="F131" s="568"/>
      <c r="G131" s="568"/>
      <c r="H131" s="568"/>
      <c r="I131" s="569"/>
      <c r="J131" s="216"/>
      <c r="K131" s="217"/>
      <c r="L131" s="218"/>
    </row>
    <row r="132" spans="1:12">
      <c r="A132" s="555" t="s">
        <v>10</v>
      </c>
      <c r="B132" s="556"/>
      <c r="C132" s="556"/>
      <c r="D132" s="556"/>
      <c r="E132" s="557"/>
      <c r="F132" s="171"/>
      <c r="G132" s="173"/>
      <c r="H132" s="172"/>
      <c r="I132" s="172"/>
      <c r="J132" s="279"/>
      <c r="K132" s="174"/>
      <c r="L132" s="175"/>
    </row>
    <row r="133" spans="1:12">
      <c r="A133" s="139"/>
      <c r="B133" s="558" t="s">
        <v>11</v>
      </c>
      <c r="C133" s="558"/>
      <c r="D133" s="558"/>
      <c r="E133" s="559"/>
      <c r="F133" s="176"/>
      <c r="G133" s="178"/>
      <c r="H133" s="177"/>
      <c r="I133" s="177"/>
      <c r="J133" s="280"/>
      <c r="K133" s="179"/>
      <c r="L133" s="180"/>
    </row>
    <row r="134" spans="1:12">
      <c r="A134" s="139"/>
      <c r="B134" s="138"/>
      <c r="C134" s="548" t="s">
        <v>1064</v>
      </c>
      <c r="D134" s="548"/>
      <c r="E134" s="549"/>
      <c r="F134" s="176"/>
      <c r="G134" s="223"/>
      <c r="H134" s="177"/>
      <c r="I134" s="177"/>
      <c r="J134" s="285"/>
      <c r="K134" s="179"/>
      <c r="L134" s="180"/>
    </row>
    <row r="135" spans="1:12" ht="43.2">
      <c r="A135" s="139"/>
      <c r="B135" s="138"/>
      <c r="C135" s="142"/>
      <c r="D135" s="141" t="s">
        <v>526</v>
      </c>
      <c r="E135" s="140" t="s">
        <v>1065</v>
      </c>
      <c r="F135" s="176"/>
      <c r="G135" s="221"/>
      <c r="H135" s="177"/>
      <c r="I135" s="177"/>
      <c r="J135" s="222"/>
      <c r="K135" s="179"/>
      <c r="L135" s="180"/>
    </row>
    <row r="136" spans="1:12" ht="28.8">
      <c r="A136" s="139"/>
      <c r="B136" s="138"/>
      <c r="C136" s="142"/>
      <c r="D136" s="141" t="s">
        <v>531</v>
      </c>
      <c r="E136" s="140" t="s">
        <v>1066</v>
      </c>
      <c r="F136" s="176"/>
      <c r="G136" s="221"/>
      <c r="H136" s="177"/>
      <c r="I136" s="177"/>
      <c r="J136" s="222"/>
      <c r="K136" s="179"/>
      <c r="L136" s="180"/>
    </row>
    <row r="137" spans="1:12" ht="28.8">
      <c r="A137" s="139"/>
      <c r="B137" s="138"/>
      <c r="C137" s="142"/>
      <c r="D137" s="141" t="s">
        <v>535</v>
      </c>
      <c r="E137" s="140" t="s">
        <v>1067</v>
      </c>
      <c r="F137" s="176"/>
      <c r="G137" s="221"/>
      <c r="H137" s="177"/>
      <c r="I137" s="177"/>
      <c r="J137" s="222"/>
      <c r="K137" s="179"/>
      <c r="L137" s="180"/>
    </row>
    <row r="138" spans="1:12" ht="28.8">
      <c r="A138" s="139"/>
      <c r="B138" s="138"/>
      <c r="C138" s="142"/>
      <c r="D138" s="141" t="s">
        <v>539</v>
      </c>
      <c r="E138" s="140" t="s">
        <v>1068</v>
      </c>
      <c r="F138" s="176"/>
      <c r="G138" s="221"/>
      <c r="H138" s="177"/>
      <c r="I138" s="177"/>
      <c r="J138" s="222"/>
      <c r="K138" s="179"/>
      <c r="L138" s="180"/>
    </row>
    <row r="139" spans="1:12" ht="28.8">
      <c r="A139" s="139"/>
      <c r="B139" s="138"/>
      <c r="C139" s="142"/>
      <c r="D139" s="141" t="s">
        <v>543</v>
      </c>
      <c r="E139" s="140" t="s">
        <v>1069</v>
      </c>
      <c r="F139" s="176"/>
      <c r="G139" s="221"/>
      <c r="H139" s="177"/>
      <c r="I139" s="177"/>
      <c r="J139" s="222"/>
      <c r="K139" s="179"/>
      <c r="L139" s="180"/>
    </row>
    <row r="140" spans="1:12">
      <c r="A140" s="139"/>
      <c r="B140" s="138"/>
      <c r="C140" s="548" t="s">
        <v>1070</v>
      </c>
      <c r="D140" s="548"/>
      <c r="E140" s="549"/>
      <c r="F140" s="176"/>
      <c r="G140" s="223"/>
      <c r="H140" s="177"/>
      <c r="I140" s="177"/>
      <c r="J140" s="285"/>
      <c r="K140" s="179"/>
      <c r="L140" s="180"/>
    </row>
    <row r="141" spans="1:12">
      <c r="A141" s="139"/>
      <c r="B141" s="138"/>
      <c r="C141" s="142"/>
      <c r="D141" s="141" t="s">
        <v>552</v>
      </c>
      <c r="E141" s="140" t="s">
        <v>1071</v>
      </c>
      <c r="F141" s="176"/>
      <c r="G141" s="178"/>
      <c r="H141" s="177"/>
      <c r="I141" s="181"/>
      <c r="J141" s="222"/>
      <c r="K141" s="179"/>
      <c r="L141" s="180"/>
    </row>
    <row r="142" spans="1:12" ht="28.8">
      <c r="A142" s="139"/>
      <c r="B142" s="138"/>
      <c r="C142" s="142"/>
      <c r="D142" s="141" t="s">
        <v>556</v>
      </c>
      <c r="E142" s="140" t="s">
        <v>1072</v>
      </c>
      <c r="F142" s="176"/>
      <c r="G142" s="178"/>
      <c r="H142" s="177"/>
      <c r="I142" s="181"/>
      <c r="J142" s="222"/>
      <c r="K142" s="179"/>
      <c r="L142" s="180"/>
    </row>
    <row r="143" spans="1:12" ht="28.8">
      <c r="A143" s="139"/>
      <c r="B143" s="138"/>
      <c r="C143" s="142"/>
      <c r="D143" s="141" t="s">
        <v>559</v>
      </c>
      <c r="E143" s="140" t="s">
        <v>1073</v>
      </c>
      <c r="F143" s="176"/>
      <c r="G143" s="178"/>
      <c r="H143" s="177"/>
      <c r="I143" s="181"/>
      <c r="J143" s="222"/>
      <c r="K143" s="179"/>
      <c r="L143" s="180"/>
    </row>
    <row r="144" spans="1:12" ht="28.8">
      <c r="A144" s="139"/>
      <c r="B144" s="138"/>
      <c r="C144" s="142"/>
      <c r="D144" s="141" t="s">
        <v>563</v>
      </c>
      <c r="E144" s="140" t="s">
        <v>540</v>
      </c>
      <c r="F144" s="176"/>
      <c r="G144" s="178"/>
      <c r="H144" s="177"/>
      <c r="I144" s="181"/>
      <c r="J144" s="222"/>
      <c r="K144" s="179"/>
      <c r="L144" s="180"/>
    </row>
    <row r="145" spans="1:12" ht="28.8">
      <c r="A145" s="139"/>
      <c r="B145" s="138"/>
      <c r="C145" s="142"/>
      <c r="D145" s="141" t="s">
        <v>565</v>
      </c>
      <c r="E145" s="140" t="s">
        <v>1074</v>
      </c>
      <c r="F145" s="176"/>
      <c r="G145" s="178"/>
      <c r="H145" s="177"/>
      <c r="I145" s="181"/>
      <c r="J145" s="222"/>
      <c r="K145" s="179"/>
      <c r="L145" s="180"/>
    </row>
    <row r="146" spans="1:12" ht="43.2">
      <c r="A146" s="139"/>
      <c r="B146" s="138"/>
      <c r="C146" s="142"/>
      <c r="D146" s="141" t="s">
        <v>568</v>
      </c>
      <c r="E146" s="140" t="s">
        <v>1075</v>
      </c>
      <c r="F146" s="176"/>
      <c r="G146" s="178"/>
      <c r="H146" s="177"/>
      <c r="I146" s="181"/>
      <c r="J146" s="222"/>
      <c r="K146" s="179"/>
      <c r="L146" s="180"/>
    </row>
    <row r="147" spans="1:12" ht="28.8">
      <c r="A147" s="139"/>
      <c r="B147" s="138"/>
      <c r="C147" s="142"/>
      <c r="D147" s="141" t="s">
        <v>571</v>
      </c>
      <c r="E147" s="140" t="s">
        <v>1076</v>
      </c>
      <c r="F147" s="176"/>
      <c r="G147" s="178"/>
      <c r="H147" s="177"/>
      <c r="I147" s="181"/>
      <c r="J147" s="222"/>
      <c r="K147" s="179"/>
      <c r="L147" s="180"/>
    </row>
    <row r="148" spans="1:12" ht="28.8">
      <c r="A148" s="139"/>
      <c r="B148" s="138"/>
      <c r="C148" s="142"/>
      <c r="D148" s="141" t="s">
        <v>574</v>
      </c>
      <c r="E148" s="140" t="s">
        <v>1077</v>
      </c>
      <c r="F148" s="176"/>
      <c r="G148" s="178"/>
      <c r="H148" s="177"/>
      <c r="I148" s="181"/>
      <c r="J148" s="222"/>
      <c r="K148" s="179"/>
      <c r="L148" s="180"/>
    </row>
    <row r="149" spans="1:12">
      <c r="A149" s="139"/>
      <c r="B149" s="138"/>
      <c r="C149" s="548" t="s">
        <v>1078</v>
      </c>
      <c r="D149" s="548"/>
      <c r="E149" s="549"/>
      <c r="F149" s="176"/>
      <c r="G149" s="223"/>
      <c r="H149" s="177"/>
      <c r="I149" s="177"/>
      <c r="J149" s="285"/>
      <c r="K149" s="179"/>
      <c r="L149" s="180"/>
    </row>
    <row r="150" spans="1:12" ht="28.8">
      <c r="A150" s="139"/>
      <c r="B150" s="138"/>
      <c r="C150" s="142"/>
      <c r="D150" s="141" t="s">
        <v>1079</v>
      </c>
      <c r="E150" s="140" t="s">
        <v>1080</v>
      </c>
      <c r="F150" s="176"/>
      <c r="G150" s="178"/>
      <c r="H150" s="177"/>
      <c r="I150" s="181"/>
      <c r="J150" s="222"/>
      <c r="K150" s="179"/>
      <c r="L150" s="180"/>
    </row>
    <row r="151" spans="1:12" ht="28.8">
      <c r="A151" s="139"/>
      <c r="B151" s="138"/>
      <c r="C151" s="142"/>
      <c r="D151" s="141" t="s">
        <v>1081</v>
      </c>
      <c r="E151" s="140" t="s">
        <v>1082</v>
      </c>
      <c r="F151" s="176"/>
      <c r="G151" s="221"/>
      <c r="H151" s="177"/>
      <c r="I151" s="177"/>
      <c r="J151" s="222"/>
      <c r="K151" s="179"/>
      <c r="L151" s="180"/>
    </row>
    <row r="152" spans="1:12">
      <c r="A152" s="139"/>
      <c r="B152" s="138"/>
      <c r="C152" s="142"/>
      <c r="D152" s="141" t="s">
        <v>1083</v>
      </c>
      <c r="E152" s="140" t="s">
        <v>1084</v>
      </c>
      <c r="F152" s="176"/>
      <c r="G152" s="221"/>
      <c r="H152" s="177"/>
      <c r="I152" s="177"/>
      <c r="J152" s="222"/>
      <c r="K152" s="179"/>
      <c r="L152" s="180"/>
    </row>
    <row r="153" spans="1:12">
      <c r="A153" s="139"/>
      <c r="B153" s="138"/>
      <c r="C153" s="142"/>
      <c r="D153" s="141" t="s">
        <v>1085</v>
      </c>
      <c r="E153" s="140" t="s">
        <v>1086</v>
      </c>
      <c r="F153" s="176"/>
      <c r="G153" s="221"/>
      <c r="H153" s="177"/>
      <c r="I153" s="177"/>
      <c r="J153" s="222"/>
      <c r="K153" s="179"/>
      <c r="L153" s="180"/>
    </row>
    <row r="154" spans="1:12">
      <c r="A154" s="139"/>
      <c r="B154" s="138"/>
      <c r="C154" s="142"/>
      <c r="D154" s="141" t="s">
        <v>1087</v>
      </c>
      <c r="E154" s="140" t="s">
        <v>1088</v>
      </c>
      <c r="F154" s="176"/>
      <c r="G154" s="221"/>
      <c r="H154" s="177"/>
      <c r="I154" s="177"/>
      <c r="J154" s="222"/>
      <c r="K154" s="179"/>
      <c r="L154" s="180"/>
    </row>
    <row r="155" spans="1:12" ht="28.8">
      <c r="A155" s="139"/>
      <c r="B155" s="138"/>
      <c r="C155" s="142"/>
      <c r="D155" s="141" t="s">
        <v>1089</v>
      </c>
      <c r="E155" s="140" t="s">
        <v>1090</v>
      </c>
      <c r="F155" s="176"/>
      <c r="G155" s="221"/>
      <c r="H155" s="177"/>
      <c r="I155" s="177"/>
      <c r="J155" s="222"/>
      <c r="K155" s="179"/>
      <c r="L155" s="180"/>
    </row>
    <row r="156" spans="1:12" ht="28.8">
      <c r="A156" s="139"/>
      <c r="B156" s="138"/>
      <c r="C156" s="142"/>
      <c r="D156" s="141" t="s">
        <v>1091</v>
      </c>
      <c r="E156" s="140" t="s">
        <v>1092</v>
      </c>
      <c r="F156" s="176"/>
      <c r="G156" s="221"/>
      <c r="H156" s="177"/>
      <c r="I156" s="177"/>
      <c r="J156" s="222"/>
      <c r="K156" s="179"/>
      <c r="L156" s="180"/>
    </row>
    <row r="157" spans="1:12" ht="28.8">
      <c r="A157" s="139"/>
      <c r="B157" s="138"/>
      <c r="C157" s="142"/>
      <c r="D157" s="141" t="s">
        <v>1093</v>
      </c>
      <c r="E157" s="140" t="s">
        <v>1094</v>
      </c>
      <c r="F157" s="176"/>
      <c r="G157" s="178"/>
      <c r="H157" s="177"/>
      <c r="I157" s="181"/>
      <c r="J157" s="222"/>
      <c r="K157" s="179"/>
      <c r="L157" s="180"/>
    </row>
    <row r="158" spans="1:12" ht="28.8">
      <c r="A158" s="139"/>
      <c r="B158" s="138"/>
      <c r="C158" s="142"/>
      <c r="D158" s="141" t="s">
        <v>1095</v>
      </c>
      <c r="E158" s="140" t="s">
        <v>1096</v>
      </c>
      <c r="F158" s="176"/>
      <c r="G158" s="178"/>
      <c r="H158" s="177"/>
      <c r="I158" s="181"/>
      <c r="J158" s="222"/>
      <c r="K158" s="179"/>
      <c r="L158" s="180"/>
    </row>
    <row r="159" spans="1:12">
      <c r="A159" s="139"/>
      <c r="B159" s="138"/>
      <c r="C159" s="548" t="s">
        <v>1097</v>
      </c>
      <c r="D159" s="548"/>
      <c r="E159" s="549"/>
      <c r="F159" s="229"/>
      <c r="G159" s="178"/>
      <c r="H159" s="177"/>
      <c r="I159" s="177"/>
      <c r="J159" s="285"/>
      <c r="K159" s="179"/>
      <c r="L159" s="180"/>
    </row>
    <row r="160" spans="1:12" ht="28.8">
      <c r="A160" s="139"/>
      <c r="B160" s="138"/>
      <c r="C160" s="142"/>
      <c r="D160" s="141" t="s">
        <v>1098</v>
      </c>
      <c r="E160" s="140" t="s">
        <v>1099</v>
      </c>
      <c r="F160" s="227"/>
      <c r="G160" s="178"/>
      <c r="H160" s="177"/>
      <c r="I160" s="177"/>
      <c r="J160" s="222"/>
      <c r="K160" s="179"/>
      <c r="L160" s="180"/>
    </row>
    <row r="161" spans="1:12" ht="28.8">
      <c r="A161" s="139"/>
      <c r="B161" s="138"/>
      <c r="C161" s="142"/>
      <c r="D161" s="141" t="s">
        <v>1100</v>
      </c>
      <c r="E161" s="140" t="s">
        <v>1101</v>
      </c>
      <c r="F161" s="227"/>
      <c r="G161" s="178"/>
      <c r="H161" s="177"/>
      <c r="I161" s="177"/>
      <c r="J161" s="222"/>
      <c r="K161" s="179"/>
      <c r="L161" s="180"/>
    </row>
    <row r="162" spans="1:12">
      <c r="A162" s="139"/>
      <c r="B162" s="138"/>
      <c r="C162" s="142"/>
      <c r="D162" s="141" t="s">
        <v>1102</v>
      </c>
      <c r="E162" s="140" t="s">
        <v>1103</v>
      </c>
      <c r="F162" s="227"/>
      <c r="G162" s="178"/>
      <c r="H162" s="177"/>
      <c r="I162" s="177"/>
      <c r="J162" s="222"/>
      <c r="K162" s="179"/>
      <c r="L162" s="180"/>
    </row>
    <row r="163" spans="1:12">
      <c r="A163" s="139"/>
      <c r="B163" s="138"/>
      <c r="C163" s="548" t="s">
        <v>1104</v>
      </c>
      <c r="D163" s="548"/>
      <c r="E163" s="549"/>
      <c r="F163" s="176"/>
      <c r="G163" s="223"/>
      <c r="H163" s="177"/>
      <c r="I163" s="177"/>
      <c r="J163" s="285"/>
      <c r="K163" s="179"/>
      <c r="L163" s="180"/>
    </row>
    <row r="164" spans="1:12" ht="28.8">
      <c r="A164" s="139"/>
      <c r="B164" s="138"/>
      <c r="C164" s="142"/>
      <c r="D164" s="141" t="s">
        <v>1105</v>
      </c>
      <c r="E164" s="140" t="s">
        <v>1106</v>
      </c>
      <c r="F164" s="176"/>
      <c r="G164" s="221"/>
      <c r="H164" s="177"/>
      <c r="I164" s="177"/>
      <c r="J164" s="222"/>
      <c r="K164" s="179"/>
      <c r="L164" s="180"/>
    </row>
    <row r="165" spans="1:12" ht="28.8">
      <c r="A165" s="139"/>
      <c r="B165" s="138"/>
      <c r="C165" s="142"/>
      <c r="D165" s="141" t="s">
        <v>1107</v>
      </c>
      <c r="E165" s="140" t="s">
        <v>1108</v>
      </c>
      <c r="F165" s="176"/>
      <c r="G165" s="221"/>
      <c r="H165" s="177"/>
      <c r="I165" s="177"/>
      <c r="J165" s="222"/>
      <c r="K165" s="179"/>
      <c r="L165" s="180"/>
    </row>
    <row r="166" spans="1:12" ht="28.8">
      <c r="A166" s="139"/>
      <c r="B166" s="138"/>
      <c r="C166" s="142"/>
      <c r="D166" s="141" t="s">
        <v>1109</v>
      </c>
      <c r="E166" s="140" t="s">
        <v>1110</v>
      </c>
      <c r="F166" s="176"/>
      <c r="G166" s="221"/>
      <c r="H166" s="177"/>
      <c r="I166" s="177"/>
      <c r="J166" s="222"/>
      <c r="K166" s="179"/>
      <c r="L166" s="180"/>
    </row>
    <row r="167" spans="1:12">
      <c r="A167" s="139"/>
      <c r="B167" s="138"/>
      <c r="C167" s="142"/>
      <c r="D167" s="141" t="s">
        <v>1111</v>
      </c>
      <c r="E167" s="140" t="s">
        <v>1112</v>
      </c>
      <c r="F167" s="176"/>
      <c r="G167" s="221"/>
      <c r="H167" s="177"/>
      <c r="I167" s="177"/>
      <c r="J167" s="222"/>
      <c r="K167" s="179"/>
      <c r="L167" s="180"/>
    </row>
    <row r="168" spans="1:12">
      <c r="A168" s="139"/>
      <c r="B168" s="138"/>
      <c r="C168" s="142"/>
      <c r="D168" s="141" t="s">
        <v>1113</v>
      </c>
      <c r="E168" s="140" t="s">
        <v>1114</v>
      </c>
      <c r="F168" s="176"/>
      <c r="G168" s="221"/>
      <c r="H168" s="177"/>
      <c r="I168" s="177"/>
      <c r="J168" s="222"/>
      <c r="K168" s="179"/>
      <c r="L168" s="180"/>
    </row>
    <row r="169" spans="1:12">
      <c r="A169" s="139"/>
      <c r="B169" s="138"/>
      <c r="C169" s="142"/>
      <c r="D169" s="141" t="s">
        <v>1115</v>
      </c>
      <c r="E169" s="140" t="s">
        <v>1116</v>
      </c>
      <c r="F169" s="176"/>
      <c r="G169" s="221"/>
      <c r="H169" s="177"/>
      <c r="I169" s="177"/>
      <c r="J169" s="222"/>
      <c r="K169" s="179"/>
      <c r="L169" s="180"/>
    </row>
    <row r="170" spans="1:12">
      <c r="A170" s="139"/>
      <c r="B170" s="138"/>
      <c r="C170" s="142"/>
      <c r="D170" s="141" t="s">
        <v>1117</v>
      </c>
      <c r="E170" s="140" t="s">
        <v>1118</v>
      </c>
      <c r="F170" s="176"/>
      <c r="G170" s="221"/>
      <c r="H170" s="177"/>
      <c r="I170" s="177"/>
      <c r="J170" s="222"/>
      <c r="K170" s="179"/>
      <c r="L170" s="180"/>
    </row>
    <row r="171" spans="1:12">
      <c r="A171" s="139"/>
      <c r="B171" s="138"/>
      <c r="C171" s="142"/>
      <c r="D171" s="141" t="s">
        <v>1119</v>
      </c>
      <c r="E171" s="140" t="s">
        <v>1120</v>
      </c>
      <c r="F171" s="176"/>
      <c r="G171" s="178"/>
      <c r="H171" s="177"/>
      <c r="I171" s="181"/>
      <c r="J171" s="222"/>
      <c r="K171" s="179"/>
      <c r="L171" s="180"/>
    </row>
    <row r="172" spans="1:12" ht="15" customHeight="1">
      <c r="A172" s="139"/>
      <c r="B172" s="138"/>
      <c r="C172" s="142"/>
      <c r="D172" s="141" t="s">
        <v>1121</v>
      </c>
      <c r="E172" s="140" t="s">
        <v>1122</v>
      </c>
      <c r="F172" s="176"/>
      <c r="G172" s="178"/>
      <c r="H172" s="177"/>
      <c r="I172" s="181"/>
      <c r="J172" s="222"/>
      <c r="K172" s="179"/>
      <c r="L172" s="180"/>
    </row>
    <row r="173" spans="1:12" ht="30.75" customHeight="1">
      <c r="A173" s="139"/>
      <c r="B173" s="138"/>
      <c r="C173" s="548" t="s">
        <v>1123</v>
      </c>
      <c r="D173" s="548"/>
      <c r="E173" s="549"/>
      <c r="F173" s="176"/>
      <c r="G173" s="223"/>
      <c r="H173" s="177"/>
      <c r="I173" s="177"/>
      <c r="J173" s="285"/>
      <c r="K173" s="179"/>
      <c r="L173" s="180"/>
    </row>
    <row r="174" spans="1:12" ht="28.8">
      <c r="A174" s="139"/>
      <c r="B174" s="138"/>
      <c r="C174" s="142"/>
      <c r="D174" s="141" t="s">
        <v>1124</v>
      </c>
      <c r="E174" s="140" t="s">
        <v>1125</v>
      </c>
      <c r="F174" s="176"/>
      <c r="G174" s="221"/>
      <c r="H174" s="177"/>
      <c r="I174" s="177"/>
      <c r="J174" s="222"/>
      <c r="K174" s="179"/>
      <c r="L174" s="180"/>
    </row>
    <row r="175" spans="1:12" ht="28.8">
      <c r="A175" s="139"/>
      <c r="B175" s="138"/>
      <c r="C175" s="142"/>
      <c r="D175" s="141" t="s">
        <v>1126</v>
      </c>
      <c r="E175" s="140" t="s">
        <v>1127</v>
      </c>
      <c r="F175" s="176"/>
      <c r="G175" s="221"/>
      <c r="H175" s="177"/>
      <c r="I175" s="177"/>
      <c r="J175" s="222"/>
      <c r="K175" s="179"/>
      <c r="L175" s="180"/>
    </row>
    <row r="176" spans="1:12" ht="28.8">
      <c r="A176" s="139"/>
      <c r="B176" s="138"/>
      <c r="C176" s="142"/>
      <c r="D176" s="141" t="s">
        <v>1128</v>
      </c>
      <c r="E176" s="140" t="s">
        <v>1129</v>
      </c>
      <c r="F176" s="176"/>
      <c r="G176" s="221"/>
      <c r="H176" s="177"/>
      <c r="I176" s="177"/>
      <c r="J176" s="222"/>
      <c r="K176" s="179"/>
      <c r="L176" s="180"/>
    </row>
    <row r="177" spans="1:12" ht="28.8">
      <c r="A177" s="139"/>
      <c r="B177" s="138"/>
      <c r="C177" s="142"/>
      <c r="D177" s="141" t="s">
        <v>1130</v>
      </c>
      <c r="E177" s="140" t="s">
        <v>1131</v>
      </c>
      <c r="F177" s="176"/>
      <c r="G177" s="221"/>
      <c r="H177" s="177"/>
      <c r="I177" s="177"/>
      <c r="J177" s="222"/>
      <c r="K177" s="179"/>
      <c r="L177" s="180"/>
    </row>
    <row r="178" spans="1:12" ht="57.6">
      <c r="A178" s="139"/>
      <c r="B178" s="138"/>
      <c r="C178" s="142"/>
      <c r="D178" s="141" t="s">
        <v>1132</v>
      </c>
      <c r="E178" s="140" t="s">
        <v>1133</v>
      </c>
      <c r="F178" s="176"/>
      <c r="G178" s="178"/>
      <c r="H178" s="177"/>
      <c r="I178" s="181"/>
      <c r="J178" s="222"/>
      <c r="K178" s="179"/>
      <c r="L178" s="180"/>
    </row>
    <row r="179" spans="1:12">
      <c r="A179" s="139"/>
      <c r="B179" s="138"/>
      <c r="C179" s="548" t="s">
        <v>1134</v>
      </c>
      <c r="D179" s="548"/>
      <c r="E179" s="549"/>
      <c r="F179" s="176"/>
      <c r="G179" s="178"/>
      <c r="H179" s="177"/>
      <c r="I179" s="225"/>
      <c r="J179" s="285"/>
      <c r="K179" s="179"/>
      <c r="L179" s="180"/>
    </row>
    <row r="180" spans="1:12">
      <c r="A180" s="139"/>
      <c r="B180" s="138"/>
      <c r="C180" s="142"/>
      <c r="D180" s="141" t="s">
        <v>1135</v>
      </c>
      <c r="E180" s="140" t="s">
        <v>1136</v>
      </c>
      <c r="F180" s="176"/>
      <c r="G180" s="178"/>
      <c r="H180" s="177"/>
      <c r="I180" s="181"/>
      <c r="J180" s="222"/>
      <c r="K180" s="179"/>
      <c r="L180" s="180"/>
    </row>
    <row r="181" spans="1:12" ht="32.25" customHeight="1">
      <c r="A181" s="139"/>
      <c r="B181" s="138"/>
      <c r="C181" s="548" t="s">
        <v>1137</v>
      </c>
      <c r="D181" s="548"/>
      <c r="E181" s="549"/>
      <c r="F181" s="176"/>
      <c r="G181" s="223"/>
      <c r="H181" s="177"/>
      <c r="I181" s="177"/>
      <c r="J181" s="285"/>
      <c r="K181" s="179"/>
      <c r="L181" s="180"/>
    </row>
    <row r="182" spans="1:12" ht="28.8">
      <c r="A182" s="139"/>
      <c r="B182" s="138"/>
      <c r="C182" s="142"/>
      <c r="D182" s="141" t="s">
        <v>1138</v>
      </c>
      <c r="E182" s="140" t="s">
        <v>1139</v>
      </c>
      <c r="F182" s="176"/>
      <c r="G182" s="221"/>
      <c r="H182" s="177"/>
      <c r="I182" s="177"/>
      <c r="J182" s="222"/>
      <c r="K182" s="179"/>
      <c r="L182" s="180"/>
    </row>
    <row r="183" spans="1:12" ht="28.8">
      <c r="A183" s="139"/>
      <c r="B183" s="138"/>
      <c r="C183" s="142"/>
      <c r="D183" s="141" t="s">
        <v>1140</v>
      </c>
      <c r="E183" s="140" t="s">
        <v>1141</v>
      </c>
      <c r="F183" s="176"/>
      <c r="G183" s="221"/>
      <c r="H183" s="177"/>
      <c r="I183" s="177"/>
      <c r="J183" s="222"/>
      <c r="K183" s="179"/>
      <c r="L183" s="180"/>
    </row>
    <row r="184" spans="1:12" ht="28.8">
      <c r="A184" s="139"/>
      <c r="B184" s="138"/>
      <c r="C184" s="142"/>
      <c r="D184" s="141" t="s">
        <v>1142</v>
      </c>
      <c r="E184" s="140" t="s">
        <v>1143</v>
      </c>
      <c r="F184" s="176"/>
      <c r="G184" s="221"/>
      <c r="H184" s="177"/>
      <c r="I184" s="177"/>
      <c r="J184" s="222"/>
      <c r="K184" s="179"/>
      <c r="L184" s="180"/>
    </row>
    <row r="185" spans="1:12" ht="28.8">
      <c r="A185" s="139"/>
      <c r="B185" s="138"/>
      <c r="C185" s="142"/>
      <c r="D185" s="141" t="s">
        <v>1144</v>
      </c>
      <c r="E185" s="140" t="s">
        <v>1145</v>
      </c>
      <c r="F185" s="176"/>
      <c r="G185" s="221"/>
      <c r="H185" s="177"/>
      <c r="I185" s="177"/>
      <c r="J185" s="222"/>
      <c r="K185" s="179"/>
      <c r="L185" s="180"/>
    </row>
    <row r="186" spans="1:12" ht="28.8">
      <c r="A186" s="139"/>
      <c r="B186" s="138"/>
      <c r="C186" s="142"/>
      <c r="D186" s="141" t="s">
        <v>1146</v>
      </c>
      <c r="E186" s="140" t="s">
        <v>1147</v>
      </c>
      <c r="F186" s="176"/>
      <c r="G186" s="221"/>
      <c r="H186" s="177"/>
      <c r="I186" s="177"/>
      <c r="J186" s="222"/>
      <c r="K186" s="179"/>
      <c r="L186" s="180"/>
    </row>
    <row r="187" spans="1:12" ht="28.8">
      <c r="A187" s="139"/>
      <c r="B187" s="138"/>
      <c r="C187" s="142"/>
      <c r="D187" s="141" t="s">
        <v>1148</v>
      </c>
      <c r="E187" s="140" t="s">
        <v>1149</v>
      </c>
      <c r="F187" s="176"/>
      <c r="G187" s="221"/>
      <c r="H187" s="177"/>
      <c r="I187" s="177"/>
      <c r="J187" s="222"/>
      <c r="K187" s="179"/>
      <c r="L187" s="180"/>
    </row>
    <row r="188" spans="1:12" ht="28.8">
      <c r="A188" s="139"/>
      <c r="B188" s="138"/>
      <c r="C188" s="142"/>
      <c r="D188" s="141" t="s">
        <v>1150</v>
      </c>
      <c r="E188" s="140" t="s">
        <v>1151</v>
      </c>
      <c r="F188" s="176"/>
      <c r="G188" s="221"/>
      <c r="H188" s="177"/>
      <c r="I188" s="177"/>
      <c r="J188" s="222"/>
      <c r="K188" s="179"/>
      <c r="L188" s="180"/>
    </row>
    <row r="189" spans="1:12" ht="28.8">
      <c r="A189" s="139"/>
      <c r="B189" s="138"/>
      <c r="C189" s="142"/>
      <c r="D189" s="141" t="s">
        <v>1152</v>
      </c>
      <c r="E189" s="140" t="s">
        <v>1153</v>
      </c>
      <c r="F189" s="176"/>
      <c r="G189" s="221"/>
      <c r="H189" s="177"/>
      <c r="I189" s="177"/>
      <c r="J189" s="222"/>
      <c r="K189" s="179"/>
      <c r="L189" s="180"/>
    </row>
    <row r="190" spans="1:12">
      <c r="A190" s="139"/>
      <c r="B190" s="138"/>
      <c r="C190" s="142"/>
      <c r="D190" s="141" t="s">
        <v>1154</v>
      </c>
      <c r="E190" s="140" t="s">
        <v>1155</v>
      </c>
      <c r="F190" s="176"/>
      <c r="G190" s="178"/>
      <c r="H190" s="177"/>
      <c r="I190" s="181"/>
      <c r="J190" s="222"/>
      <c r="K190" s="179"/>
      <c r="L190" s="180"/>
    </row>
    <row r="191" spans="1:12" ht="28.8">
      <c r="A191" s="139"/>
      <c r="B191" s="138"/>
      <c r="C191" s="142"/>
      <c r="D191" s="141" t="s">
        <v>1156</v>
      </c>
      <c r="E191" s="140" t="s">
        <v>1157</v>
      </c>
      <c r="F191" s="176"/>
      <c r="G191" s="178"/>
      <c r="H191" s="177"/>
      <c r="I191" s="181"/>
      <c r="J191" s="222"/>
      <c r="K191" s="179"/>
      <c r="L191" s="180"/>
    </row>
    <row r="192" spans="1:12" ht="28.8">
      <c r="A192" s="139"/>
      <c r="B192" s="138"/>
      <c r="C192" s="142"/>
      <c r="D192" s="141" t="s">
        <v>1158</v>
      </c>
      <c r="E192" s="140" t="s">
        <v>1159</v>
      </c>
      <c r="F192" s="176"/>
      <c r="G192" s="178"/>
      <c r="H192" s="177"/>
      <c r="I192" s="181"/>
      <c r="J192" s="222"/>
      <c r="K192" s="179"/>
      <c r="L192" s="180"/>
    </row>
    <row r="193" spans="1:12">
      <c r="A193" s="139"/>
      <c r="B193" s="138"/>
      <c r="C193" s="142"/>
      <c r="D193" s="141" t="s">
        <v>1160</v>
      </c>
      <c r="E193" s="140" t="s">
        <v>1161</v>
      </c>
      <c r="F193" s="176"/>
      <c r="G193" s="178"/>
      <c r="H193" s="177"/>
      <c r="I193" s="181"/>
      <c r="J193" s="222"/>
      <c r="K193" s="179"/>
      <c r="L193" s="180"/>
    </row>
    <row r="194" spans="1:12" ht="28.8">
      <c r="A194" s="139"/>
      <c r="B194" s="138"/>
      <c r="C194" s="142"/>
      <c r="D194" s="141" t="s">
        <v>1162</v>
      </c>
      <c r="E194" s="140" t="s">
        <v>1163</v>
      </c>
      <c r="F194" s="176"/>
      <c r="G194" s="178"/>
      <c r="H194" s="177"/>
      <c r="I194" s="181"/>
      <c r="J194" s="222"/>
      <c r="K194" s="179"/>
      <c r="L194" s="180"/>
    </row>
    <row r="195" spans="1:12" ht="28.8">
      <c r="A195" s="137"/>
      <c r="B195" s="136"/>
      <c r="C195" s="145"/>
      <c r="D195" s="135" t="s">
        <v>1164</v>
      </c>
      <c r="E195" s="134" t="s">
        <v>1165</v>
      </c>
      <c r="F195" s="248"/>
      <c r="G195" s="235"/>
      <c r="H195" s="234"/>
      <c r="I195" s="233"/>
      <c r="J195" s="254"/>
      <c r="K195" s="179"/>
      <c r="L195" s="180"/>
    </row>
    <row r="196" spans="1:12" s="161" customFormat="1" ht="22.5" customHeight="1">
      <c r="A196" s="545" t="s">
        <v>1166</v>
      </c>
      <c r="B196" s="546"/>
      <c r="C196" s="546"/>
      <c r="D196" s="546"/>
      <c r="E196" s="546"/>
      <c r="F196" s="546"/>
      <c r="G196" s="546"/>
      <c r="H196" s="546"/>
      <c r="I196" s="547"/>
      <c r="J196" s="238"/>
      <c r="K196" s="189"/>
      <c r="L196" s="190"/>
    </row>
    <row r="197" spans="1:12">
      <c r="A197" s="550" t="s">
        <v>584</v>
      </c>
      <c r="B197" s="551"/>
      <c r="C197" s="551"/>
      <c r="D197" s="551"/>
      <c r="E197" s="552"/>
      <c r="F197" s="191"/>
      <c r="G197" s="239"/>
      <c r="H197" s="192"/>
      <c r="I197" s="192"/>
      <c r="J197" s="287"/>
      <c r="K197" s="195"/>
      <c r="L197" s="196"/>
    </row>
    <row r="198" spans="1:12">
      <c r="A198" s="144"/>
      <c r="B198" s="553" t="s">
        <v>11</v>
      </c>
      <c r="C198" s="553"/>
      <c r="D198" s="553"/>
      <c r="E198" s="554"/>
      <c r="F198" s="197"/>
      <c r="G198" s="204"/>
      <c r="H198" s="198"/>
      <c r="I198" s="198"/>
      <c r="J198" s="284"/>
      <c r="K198" s="201"/>
      <c r="L198" s="202"/>
    </row>
    <row r="199" spans="1:12">
      <c r="A199" s="144"/>
      <c r="B199" s="131"/>
      <c r="C199" s="539" t="s">
        <v>1167</v>
      </c>
      <c r="D199" s="539"/>
      <c r="E199" s="540"/>
      <c r="F199" s="197"/>
      <c r="G199" s="204"/>
      <c r="H199" s="198"/>
      <c r="I199" s="198"/>
      <c r="J199" s="284"/>
      <c r="K199" s="201"/>
      <c r="L199" s="202"/>
    </row>
    <row r="200" spans="1:12" ht="28.8">
      <c r="A200" s="249"/>
      <c r="B200" s="130"/>
      <c r="C200" s="130"/>
      <c r="D200" s="129" t="s">
        <v>587</v>
      </c>
      <c r="E200" s="128" t="s">
        <v>1168</v>
      </c>
      <c r="F200" s="197"/>
      <c r="G200" s="206"/>
      <c r="H200" s="198"/>
      <c r="I200" s="198"/>
      <c r="J200" s="205"/>
      <c r="K200" s="201"/>
      <c r="L200" s="202"/>
    </row>
    <row r="201" spans="1:12">
      <c r="A201" s="144"/>
      <c r="B201" s="131"/>
      <c r="C201" s="130"/>
      <c r="D201" s="129" t="s">
        <v>590</v>
      </c>
      <c r="E201" s="128" t="s">
        <v>1169</v>
      </c>
      <c r="F201" s="197"/>
      <c r="G201" s="206"/>
      <c r="H201" s="198"/>
      <c r="I201" s="198"/>
      <c r="J201" s="205"/>
      <c r="K201" s="201"/>
      <c r="L201" s="202"/>
    </row>
    <row r="202" spans="1:12">
      <c r="A202" s="144"/>
      <c r="B202" s="131"/>
      <c r="C202" s="130"/>
      <c r="D202" s="129" t="s">
        <v>593</v>
      </c>
      <c r="E202" s="128" t="s">
        <v>1170</v>
      </c>
      <c r="F202" s="197"/>
      <c r="G202" s="206"/>
      <c r="H202" s="198"/>
      <c r="I202" s="198"/>
      <c r="J202" s="205"/>
      <c r="K202" s="201"/>
      <c r="L202" s="202"/>
    </row>
    <row r="203" spans="1:12">
      <c r="A203" s="144"/>
      <c r="B203" s="131"/>
      <c r="C203" s="130"/>
      <c r="D203" s="129" t="s">
        <v>1171</v>
      </c>
      <c r="E203" s="128" t="s">
        <v>1172</v>
      </c>
      <c r="F203" s="197"/>
      <c r="G203" s="206"/>
      <c r="H203" s="198"/>
      <c r="I203" s="198"/>
      <c r="J203" s="205"/>
      <c r="K203" s="201"/>
      <c r="L203" s="202"/>
    </row>
    <row r="204" spans="1:12">
      <c r="A204" s="144"/>
      <c r="B204" s="131"/>
      <c r="C204" s="130"/>
      <c r="D204" s="129" t="s">
        <v>1173</v>
      </c>
      <c r="E204" s="128" t="s">
        <v>1174</v>
      </c>
      <c r="F204" s="197"/>
      <c r="G204" s="206"/>
      <c r="H204" s="198"/>
      <c r="I204" s="198"/>
      <c r="J204" s="205"/>
      <c r="K204" s="201"/>
      <c r="L204" s="202"/>
    </row>
    <row r="205" spans="1:12">
      <c r="A205" s="144"/>
      <c r="B205" s="131"/>
      <c r="C205" s="130"/>
      <c r="D205" s="129" t="s">
        <v>1175</v>
      </c>
      <c r="E205" s="128" t="s">
        <v>1176</v>
      </c>
      <c r="F205" s="197"/>
      <c r="G205" s="206"/>
      <c r="H205" s="198"/>
      <c r="I205" s="198"/>
      <c r="J205" s="205"/>
      <c r="K205" s="201"/>
      <c r="L205" s="202"/>
    </row>
    <row r="206" spans="1:12">
      <c r="A206" s="144"/>
      <c r="B206" s="131"/>
      <c r="C206" s="130"/>
      <c r="D206" s="129" t="s">
        <v>1177</v>
      </c>
      <c r="E206" s="128" t="s">
        <v>1178</v>
      </c>
      <c r="F206" s="197"/>
      <c r="G206" s="206"/>
      <c r="H206" s="198"/>
      <c r="I206" s="198"/>
      <c r="J206" s="205"/>
      <c r="K206" s="201"/>
      <c r="L206" s="202"/>
    </row>
    <row r="207" spans="1:12" ht="28.8">
      <c r="A207" s="144"/>
      <c r="B207" s="131"/>
      <c r="C207" s="130"/>
      <c r="D207" s="129" t="s">
        <v>1179</v>
      </c>
      <c r="E207" s="128" t="s">
        <v>1180</v>
      </c>
      <c r="F207" s="197"/>
      <c r="G207" s="206"/>
      <c r="H207" s="198"/>
      <c r="I207" s="198"/>
      <c r="J207" s="205"/>
      <c r="K207" s="201"/>
      <c r="L207" s="202"/>
    </row>
    <row r="208" spans="1:12" ht="17.25" customHeight="1">
      <c r="A208" s="144"/>
      <c r="B208" s="131"/>
      <c r="C208" s="130"/>
      <c r="D208" s="129" t="s">
        <v>1181</v>
      </c>
      <c r="E208" s="128" t="s">
        <v>1182</v>
      </c>
      <c r="F208" s="197"/>
      <c r="G208" s="206"/>
      <c r="H208" s="198"/>
      <c r="I208" s="198"/>
      <c r="J208" s="205"/>
      <c r="K208" s="201"/>
      <c r="L208" s="202"/>
    </row>
    <row r="209" spans="1:12">
      <c r="A209" s="144"/>
      <c r="B209" s="131"/>
      <c r="C209" s="539" t="s">
        <v>1183</v>
      </c>
      <c r="D209" s="539"/>
      <c r="E209" s="540"/>
      <c r="F209" s="197"/>
      <c r="G209" s="204"/>
      <c r="H209" s="198"/>
      <c r="I209" s="198"/>
      <c r="J209" s="284"/>
      <c r="K209" s="201"/>
      <c r="L209" s="202"/>
    </row>
    <row r="210" spans="1:12" ht="43.2">
      <c r="A210" s="144"/>
      <c r="B210" s="131"/>
      <c r="C210" s="130"/>
      <c r="D210" s="129" t="s">
        <v>598</v>
      </c>
      <c r="E210" s="128" t="s">
        <v>1184</v>
      </c>
      <c r="F210" s="197"/>
      <c r="G210" s="206"/>
      <c r="H210" s="198"/>
      <c r="I210" s="198"/>
      <c r="J210" s="205"/>
      <c r="K210" s="201"/>
      <c r="L210" s="202"/>
    </row>
    <row r="211" spans="1:12" ht="28.8">
      <c r="A211" s="144"/>
      <c r="B211" s="131"/>
      <c r="C211" s="130"/>
      <c r="D211" s="129" t="s">
        <v>1185</v>
      </c>
      <c r="E211" s="128" t="s">
        <v>1186</v>
      </c>
      <c r="F211" s="197"/>
      <c r="G211" s="206"/>
      <c r="H211" s="198"/>
      <c r="I211" s="198"/>
      <c r="J211" s="205"/>
      <c r="K211" s="201"/>
      <c r="L211" s="202"/>
    </row>
    <row r="212" spans="1:12" ht="28.8">
      <c r="A212" s="144"/>
      <c r="B212" s="131"/>
      <c r="C212" s="130"/>
      <c r="D212" s="129" t="s">
        <v>1187</v>
      </c>
      <c r="E212" s="128" t="s">
        <v>1188</v>
      </c>
      <c r="F212" s="197"/>
      <c r="G212" s="206"/>
      <c r="H212" s="198"/>
      <c r="I212" s="198"/>
      <c r="J212" s="205"/>
      <c r="K212" s="201"/>
      <c r="L212" s="202"/>
    </row>
    <row r="213" spans="1:12">
      <c r="A213" s="144"/>
      <c r="B213" s="131"/>
      <c r="C213" s="130"/>
      <c r="D213" s="129" t="s">
        <v>1189</v>
      </c>
      <c r="E213" s="128" t="s">
        <v>1190</v>
      </c>
      <c r="F213" s="197"/>
      <c r="G213" s="203"/>
      <c r="H213" s="199"/>
      <c r="I213" s="198"/>
      <c r="J213" s="205"/>
      <c r="K213" s="201"/>
      <c r="L213" s="202"/>
    </row>
    <row r="214" spans="1:12">
      <c r="A214" s="144"/>
      <c r="B214" s="131"/>
      <c r="C214" s="539" t="s">
        <v>1191</v>
      </c>
      <c r="D214" s="539"/>
      <c r="E214" s="540"/>
      <c r="F214" s="197"/>
      <c r="G214" s="204"/>
      <c r="H214" s="198"/>
      <c r="I214" s="198"/>
      <c r="J214" s="284"/>
      <c r="K214" s="201"/>
      <c r="L214" s="202"/>
    </row>
    <row r="215" spans="1:12">
      <c r="A215" s="144"/>
      <c r="B215" s="131"/>
      <c r="C215" s="130"/>
      <c r="D215" s="129" t="s">
        <v>603</v>
      </c>
      <c r="E215" s="128" t="s">
        <v>612</v>
      </c>
      <c r="F215" s="197"/>
      <c r="G215" s="206"/>
      <c r="H215" s="198"/>
      <c r="I215" s="198"/>
      <c r="J215" s="205"/>
      <c r="K215" s="201"/>
      <c r="L215" s="202"/>
    </row>
    <row r="216" spans="1:12" ht="43.2">
      <c r="A216" s="144"/>
      <c r="B216" s="131"/>
      <c r="C216" s="130"/>
      <c r="D216" s="129" t="s">
        <v>606</v>
      </c>
      <c r="E216" s="128" t="s">
        <v>1192</v>
      </c>
      <c r="F216" s="197"/>
      <c r="G216" s="206"/>
      <c r="H216" s="198"/>
      <c r="I216" s="198"/>
      <c r="J216" s="205"/>
      <c r="K216" s="201"/>
      <c r="L216" s="202"/>
    </row>
    <row r="217" spans="1:12" ht="43.2">
      <c r="A217" s="144"/>
      <c r="B217" s="131"/>
      <c r="C217" s="130"/>
      <c r="D217" s="129" t="s">
        <v>1193</v>
      </c>
      <c r="E217" s="128" t="s">
        <v>1194</v>
      </c>
      <c r="F217" s="197"/>
      <c r="G217" s="206"/>
      <c r="H217" s="198"/>
      <c r="I217" s="198"/>
      <c r="J217" s="205"/>
      <c r="K217" s="201"/>
      <c r="L217" s="202"/>
    </row>
    <row r="218" spans="1:12" ht="28.8">
      <c r="A218" s="144"/>
      <c r="B218" s="131"/>
      <c r="C218" s="130"/>
      <c r="D218" s="129" t="s">
        <v>1195</v>
      </c>
      <c r="E218" s="128" t="s">
        <v>1196</v>
      </c>
      <c r="F218" s="197"/>
      <c r="G218" s="206"/>
      <c r="H218" s="198"/>
      <c r="I218" s="198"/>
      <c r="J218" s="205"/>
      <c r="K218" s="201"/>
      <c r="L218" s="202"/>
    </row>
    <row r="219" spans="1:12">
      <c r="A219" s="144"/>
      <c r="B219" s="131"/>
      <c r="C219" s="130"/>
      <c r="D219" s="129" t="s">
        <v>1197</v>
      </c>
      <c r="E219" s="128" t="s">
        <v>1198</v>
      </c>
      <c r="F219" s="197"/>
      <c r="G219" s="206"/>
      <c r="H219" s="198"/>
      <c r="I219" s="198"/>
      <c r="J219" s="205"/>
      <c r="K219" s="201"/>
      <c r="L219" s="202"/>
    </row>
    <row r="220" spans="1:12" ht="30.75" customHeight="1">
      <c r="A220" s="144"/>
      <c r="B220" s="131"/>
      <c r="C220" s="539" t="s">
        <v>659</v>
      </c>
      <c r="D220" s="539"/>
      <c r="E220" s="540"/>
      <c r="F220" s="197"/>
      <c r="G220" s="204"/>
      <c r="H220" s="198"/>
      <c r="I220" s="198"/>
      <c r="J220" s="284"/>
      <c r="K220" s="201"/>
      <c r="L220" s="202"/>
    </row>
    <row r="221" spans="1:12">
      <c r="A221" s="144"/>
      <c r="B221" s="131"/>
      <c r="C221" s="130"/>
      <c r="D221" s="129" t="s">
        <v>611</v>
      </c>
      <c r="E221" s="128" t="s">
        <v>1199</v>
      </c>
      <c r="F221" s="197"/>
      <c r="G221" s="206"/>
      <c r="H221" s="198"/>
      <c r="I221" s="198"/>
      <c r="J221" s="205"/>
      <c r="K221" s="201"/>
      <c r="L221" s="202"/>
    </row>
    <row r="222" spans="1:12">
      <c r="A222" s="144"/>
      <c r="B222" s="131"/>
      <c r="C222" s="130"/>
      <c r="D222" s="129" t="s">
        <v>614</v>
      </c>
      <c r="E222" s="128" t="s">
        <v>1200</v>
      </c>
      <c r="F222" s="197"/>
      <c r="G222" s="206"/>
      <c r="H222" s="198"/>
      <c r="I222" s="198"/>
      <c r="J222" s="205"/>
      <c r="K222" s="201"/>
      <c r="L222" s="202"/>
    </row>
    <row r="223" spans="1:12">
      <c r="A223" s="144"/>
      <c r="B223" s="131"/>
      <c r="C223" s="130"/>
      <c r="D223" s="129" t="s">
        <v>617</v>
      </c>
      <c r="E223" s="128" t="s">
        <v>1201</v>
      </c>
      <c r="F223" s="197"/>
      <c r="G223" s="206"/>
      <c r="H223" s="198"/>
      <c r="I223" s="198"/>
      <c r="J223" s="205"/>
      <c r="K223" s="201"/>
      <c r="L223" s="202"/>
    </row>
    <row r="224" spans="1:12">
      <c r="A224" s="144"/>
      <c r="B224" s="131"/>
      <c r="C224" s="539" t="s">
        <v>1202</v>
      </c>
      <c r="D224" s="539"/>
      <c r="E224" s="540"/>
      <c r="F224" s="197"/>
      <c r="G224" s="204"/>
      <c r="H224" s="198"/>
      <c r="I224" s="198"/>
      <c r="J224" s="284"/>
      <c r="K224" s="201"/>
      <c r="L224" s="202"/>
    </row>
    <row r="225" spans="1:12">
      <c r="A225" s="144"/>
      <c r="B225" s="131"/>
      <c r="C225" s="130"/>
      <c r="D225" s="129" t="s">
        <v>628</v>
      </c>
      <c r="E225" s="128" t="s">
        <v>1203</v>
      </c>
      <c r="F225" s="197"/>
      <c r="G225" s="206"/>
      <c r="H225" s="198"/>
      <c r="I225" s="198"/>
      <c r="J225" s="205"/>
      <c r="K225" s="201"/>
      <c r="L225" s="202"/>
    </row>
    <row r="226" spans="1:12">
      <c r="A226" s="144"/>
      <c r="B226" s="131"/>
      <c r="C226" s="130"/>
      <c r="D226" s="129" t="s">
        <v>631</v>
      </c>
      <c r="E226" s="128" t="s">
        <v>1204</v>
      </c>
      <c r="F226" s="197"/>
      <c r="G226" s="206"/>
      <c r="H226" s="198"/>
      <c r="I226" s="198"/>
      <c r="J226" s="205"/>
      <c r="K226" s="201"/>
      <c r="L226" s="202"/>
    </row>
    <row r="227" spans="1:12">
      <c r="A227" s="143"/>
      <c r="B227" s="126"/>
      <c r="C227" s="125"/>
      <c r="D227" s="124" t="s">
        <v>634</v>
      </c>
      <c r="E227" s="123" t="s">
        <v>1205</v>
      </c>
      <c r="F227" s="242"/>
      <c r="G227" s="251"/>
      <c r="H227" s="243"/>
      <c r="I227" s="250"/>
      <c r="J227" s="245"/>
      <c r="K227" s="201"/>
      <c r="L227" s="247"/>
    </row>
    <row r="228" spans="1:12" s="161" customFormat="1" ht="22.5" customHeight="1">
      <c r="A228" s="567" t="s">
        <v>1206</v>
      </c>
      <c r="B228" s="568"/>
      <c r="C228" s="568"/>
      <c r="D228" s="568"/>
      <c r="E228" s="568"/>
      <c r="F228" s="568"/>
      <c r="G228" s="568"/>
      <c r="H228" s="568"/>
      <c r="I228" s="569"/>
      <c r="J228" s="216"/>
      <c r="K228" s="217"/>
      <c r="L228" s="218"/>
    </row>
    <row r="229" spans="1:12">
      <c r="A229" s="555" t="s">
        <v>1207</v>
      </c>
      <c r="B229" s="556"/>
      <c r="C229" s="556"/>
      <c r="D229" s="556"/>
      <c r="E229" s="557"/>
      <c r="F229" s="252"/>
      <c r="G229" s="173"/>
      <c r="H229" s="172"/>
      <c r="I229" s="172"/>
      <c r="J229" s="289"/>
      <c r="K229" s="174"/>
      <c r="L229" s="175"/>
    </row>
    <row r="230" spans="1:12">
      <c r="A230" s="139"/>
      <c r="B230" s="558" t="s">
        <v>11</v>
      </c>
      <c r="C230" s="558"/>
      <c r="D230" s="558"/>
      <c r="E230" s="559"/>
      <c r="F230" s="229"/>
      <c r="G230" s="178"/>
      <c r="H230" s="177"/>
      <c r="I230" s="177"/>
      <c r="J230" s="285"/>
      <c r="K230" s="179"/>
      <c r="L230" s="180"/>
    </row>
    <row r="231" spans="1:12">
      <c r="A231" s="139"/>
      <c r="B231" s="138"/>
      <c r="C231" s="548" t="s">
        <v>1208</v>
      </c>
      <c r="D231" s="548"/>
      <c r="E231" s="549"/>
      <c r="F231" s="229"/>
      <c r="G231" s="178"/>
      <c r="H231" s="177"/>
      <c r="I231" s="177"/>
      <c r="J231" s="285"/>
      <c r="K231" s="179"/>
      <c r="L231" s="180"/>
    </row>
    <row r="232" spans="1:12" ht="28.8">
      <c r="A232" s="139"/>
      <c r="B232" s="138"/>
      <c r="C232" s="142"/>
      <c r="D232" s="141" t="s">
        <v>679</v>
      </c>
      <c r="E232" s="140" t="s">
        <v>1209</v>
      </c>
      <c r="F232" s="227"/>
      <c r="G232" s="178"/>
      <c r="H232" s="177"/>
      <c r="I232" s="177"/>
      <c r="J232" s="222"/>
      <c r="K232" s="179"/>
      <c r="L232" s="180"/>
    </row>
    <row r="233" spans="1:12">
      <c r="A233" s="139"/>
      <c r="B233" s="138"/>
      <c r="C233" s="142"/>
      <c r="D233" s="141" t="s">
        <v>682</v>
      </c>
      <c r="E233" s="140" t="s">
        <v>1210</v>
      </c>
      <c r="F233" s="227"/>
      <c r="G233" s="178"/>
      <c r="H233" s="177"/>
      <c r="I233" s="177"/>
      <c r="J233" s="222"/>
      <c r="K233" s="179"/>
      <c r="L233" s="180"/>
    </row>
    <row r="234" spans="1:12">
      <c r="A234" s="139"/>
      <c r="B234" s="138"/>
      <c r="C234" s="142"/>
      <c r="D234" s="141" t="s">
        <v>686</v>
      </c>
      <c r="E234" s="140" t="s">
        <v>1211</v>
      </c>
      <c r="F234" s="227"/>
      <c r="G234" s="178"/>
      <c r="H234" s="177"/>
      <c r="I234" s="177"/>
      <c r="J234" s="222"/>
      <c r="K234" s="179"/>
      <c r="L234" s="180"/>
    </row>
    <row r="235" spans="1:12" ht="47.25" customHeight="1">
      <c r="A235" s="139"/>
      <c r="B235" s="138"/>
      <c r="C235" s="548" t="s">
        <v>1212</v>
      </c>
      <c r="D235" s="548"/>
      <c r="E235" s="549"/>
      <c r="F235" s="176"/>
      <c r="G235" s="223"/>
      <c r="H235" s="177"/>
      <c r="I235" s="177"/>
      <c r="J235" s="285"/>
      <c r="K235" s="179"/>
      <c r="L235" s="180"/>
    </row>
    <row r="236" spans="1:12">
      <c r="A236" s="139"/>
      <c r="B236" s="138"/>
      <c r="C236" s="142"/>
      <c r="D236" s="141" t="s">
        <v>693</v>
      </c>
      <c r="E236" s="140" t="s">
        <v>1213</v>
      </c>
      <c r="F236" s="176"/>
      <c r="G236" s="221"/>
      <c r="H236" s="177"/>
      <c r="I236" s="177"/>
      <c r="J236" s="222"/>
      <c r="K236" s="179"/>
      <c r="L236" s="180"/>
    </row>
    <row r="237" spans="1:12">
      <c r="A237" s="139"/>
      <c r="B237" s="138"/>
      <c r="C237" s="142"/>
      <c r="D237" s="141" t="s">
        <v>696</v>
      </c>
      <c r="E237" s="140" t="s">
        <v>1214</v>
      </c>
      <c r="F237" s="176"/>
      <c r="G237" s="178"/>
      <c r="H237" s="177"/>
      <c r="I237" s="181"/>
      <c r="J237" s="222"/>
      <c r="K237" s="179"/>
      <c r="L237" s="180"/>
    </row>
    <row r="238" spans="1:12">
      <c r="A238" s="139"/>
      <c r="B238" s="138"/>
      <c r="C238" s="142"/>
      <c r="D238" s="141" t="s">
        <v>699</v>
      </c>
      <c r="E238" s="140" t="s">
        <v>1215</v>
      </c>
      <c r="F238" s="176"/>
      <c r="G238" s="221"/>
      <c r="H238" s="177"/>
      <c r="I238" s="177"/>
      <c r="J238" s="222"/>
      <c r="K238" s="179"/>
      <c r="L238" s="180"/>
    </row>
    <row r="239" spans="1:12">
      <c r="A239" s="139"/>
      <c r="B239" s="138"/>
      <c r="C239" s="142"/>
      <c r="D239" s="141" t="s">
        <v>702</v>
      </c>
      <c r="E239" s="140" t="s">
        <v>1216</v>
      </c>
      <c r="F239" s="176"/>
      <c r="G239" s="178"/>
      <c r="H239" s="177"/>
      <c r="I239" s="181"/>
      <c r="J239" s="222"/>
      <c r="K239" s="179"/>
      <c r="L239" s="180"/>
    </row>
    <row r="240" spans="1:12">
      <c r="A240" s="139"/>
      <c r="B240" s="138"/>
      <c r="C240" s="142"/>
      <c r="D240" s="141" t="s">
        <v>705</v>
      </c>
      <c r="E240" s="140" t="s">
        <v>1217</v>
      </c>
      <c r="F240" s="176"/>
      <c r="G240" s="221"/>
      <c r="H240" s="177"/>
      <c r="I240" s="177"/>
      <c r="J240" s="222"/>
      <c r="K240" s="179"/>
      <c r="L240" s="180"/>
    </row>
    <row r="241" spans="1:12">
      <c r="A241" s="139"/>
      <c r="B241" s="138"/>
      <c r="C241" s="142"/>
      <c r="D241" s="141" t="s">
        <v>708</v>
      </c>
      <c r="E241" s="140" t="s">
        <v>1218</v>
      </c>
      <c r="F241" s="176"/>
      <c r="G241" s="178"/>
      <c r="H241" s="177"/>
      <c r="I241" s="181"/>
      <c r="J241" s="222"/>
      <c r="K241" s="179"/>
      <c r="L241" s="180"/>
    </row>
    <row r="242" spans="1:12">
      <c r="A242" s="139"/>
      <c r="B242" s="138"/>
      <c r="C242" s="142"/>
      <c r="D242" s="141" t="s">
        <v>711</v>
      </c>
      <c r="E242" s="140" t="s">
        <v>1219</v>
      </c>
      <c r="F242" s="176"/>
      <c r="G242" s="221"/>
      <c r="H242" s="177"/>
      <c r="I242" s="177"/>
      <c r="J242" s="222"/>
      <c r="K242" s="179"/>
      <c r="L242" s="180"/>
    </row>
    <row r="243" spans="1:12">
      <c r="A243" s="139"/>
      <c r="B243" s="138"/>
      <c r="C243" s="142"/>
      <c r="D243" s="141" t="s">
        <v>1220</v>
      </c>
      <c r="E243" s="140" t="s">
        <v>1221</v>
      </c>
      <c r="F243" s="176"/>
      <c r="G243" s="178"/>
      <c r="H243" s="177"/>
      <c r="I243" s="181"/>
      <c r="J243" s="222"/>
      <c r="K243" s="179"/>
      <c r="L243" s="180"/>
    </row>
    <row r="244" spans="1:12">
      <c r="A244" s="139"/>
      <c r="B244" s="138"/>
      <c r="C244" s="142"/>
      <c r="D244" s="141" t="s">
        <v>1222</v>
      </c>
      <c r="E244" s="140" t="s">
        <v>1223</v>
      </c>
      <c r="F244" s="176"/>
      <c r="G244" s="221"/>
      <c r="H244" s="177"/>
      <c r="I244" s="177"/>
      <c r="J244" s="222"/>
      <c r="K244" s="179"/>
      <c r="L244" s="180"/>
    </row>
    <row r="245" spans="1:12">
      <c r="A245" s="139"/>
      <c r="B245" s="138"/>
      <c r="C245" s="142"/>
      <c r="D245" s="141" t="s">
        <v>1224</v>
      </c>
      <c r="E245" s="140" t="s">
        <v>1225</v>
      </c>
      <c r="F245" s="176"/>
      <c r="G245" s="178"/>
      <c r="H245" s="177"/>
      <c r="I245" s="181"/>
      <c r="J245" s="222"/>
      <c r="K245" s="179"/>
      <c r="L245" s="180"/>
    </row>
    <row r="246" spans="1:12">
      <c r="A246" s="139"/>
      <c r="B246" s="138"/>
      <c r="C246" s="548" t="s">
        <v>1226</v>
      </c>
      <c r="D246" s="548"/>
      <c r="E246" s="549"/>
      <c r="F246" s="176"/>
      <c r="G246" s="223"/>
      <c r="H246" s="177"/>
      <c r="I246" s="177"/>
      <c r="J246" s="285"/>
      <c r="K246" s="179"/>
      <c r="L246" s="180"/>
    </row>
    <row r="247" spans="1:12" ht="28.8">
      <c r="A247" s="139"/>
      <c r="B247" s="138"/>
      <c r="C247" s="142"/>
      <c r="D247" s="141" t="s">
        <v>716</v>
      </c>
      <c r="E247" s="140" t="s">
        <v>1227</v>
      </c>
      <c r="F247" s="176"/>
      <c r="G247" s="221"/>
      <c r="H247" s="177"/>
      <c r="I247" s="177"/>
      <c r="J247" s="222"/>
      <c r="K247" s="179"/>
      <c r="L247" s="180"/>
    </row>
    <row r="248" spans="1:12">
      <c r="A248" s="139"/>
      <c r="B248" s="138"/>
      <c r="C248" s="142"/>
      <c r="D248" s="141" t="s">
        <v>718</v>
      </c>
      <c r="E248" s="140" t="s">
        <v>1228</v>
      </c>
      <c r="F248" s="176"/>
      <c r="G248" s="221"/>
      <c r="H248" s="177"/>
      <c r="I248" s="177"/>
      <c r="J248" s="222"/>
      <c r="K248" s="179"/>
      <c r="L248" s="180"/>
    </row>
    <row r="249" spans="1:12">
      <c r="A249" s="139"/>
      <c r="B249" s="138"/>
      <c r="C249" s="548" t="s">
        <v>1229</v>
      </c>
      <c r="D249" s="548"/>
      <c r="E249" s="549"/>
      <c r="F249" s="229"/>
      <c r="G249" s="178"/>
      <c r="H249" s="177"/>
      <c r="I249" s="177"/>
      <c r="J249" s="285"/>
      <c r="K249" s="179"/>
      <c r="L249" s="180"/>
    </row>
    <row r="250" spans="1:12" ht="28.8">
      <c r="A250" s="139"/>
      <c r="B250" s="138"/>
      <c r="C250" s="142"/>
      <c r="D250" s="141" t="s">
        <v>726</v>
      </c>
      <c r="E250" s="140" t="s">
        <v>1230</v>
      </c>
      <c r="F250" s="227"/>
      <c r="G250" s="178"/>
      <c r="H250" s="177"/>
      <c r="I250" s="177"/>
      <c r="J250" s="222"/>
      <c r="K250" s="179"/>
      <c r="L250" s="180"/>
    </row>
    <row r="251" spans="1:12" ht="28.8">
      <c r="A251" s="139"/>
      <c r="B251" s="138"/>
      <c r="C251" s="142"/>
      <c r="D251" s="141" t="s">
        <v>1231</v>
      </c>
      <c r="E251" s="140" t="s">
        <v>1232</v>
      </c>
      <c r="F251" s="227"/>
      <c r="G251" s="178"/>
      <c r="H251" s="177"/>
      <c r="I251" s="177"/>
      <c r="J251" s="222"/>
      <c r="K251" s="179"/>
      <c r="L251" s="180"/>
    </row>
    <row r="252" spans="1:12">
      <c r="A252" s="139"/>
      <c r="B252" s="138"/>
      <c r="C252" s="548" t="s">
        <v>1233</v>
      </c>
      <c r="D252" s="548"/>
      <c r="E252" s="549"/>
      <c r="F252" s="229"/>
      <c r="G252" s="178"/>
      <c r="H252" s="177"/>
      <c r="I252" s="177"/>
      <c r="J252" s="285"/>
      <c r="K252" s="179"/>
      <c r="L252" s="180"/>
    </row>
    <row r="253" spans="1:12">
      <c r="A253" s="139"/>
      <c r="B253" s="138"/>
      <c r="C253" s="142"/>
      <c r="D253" s="141" t="s">
        <v>1234</v>
      </c>
      <c r="E253" s="140" t="s">
        <v>1235</v>
      </c>
      <c r="F253" s="227"/>
      <c r="G253" s="178"/>
      <c r="H253" s="177"/>
      <c r="I253" s="177"/>
      <c r="J253" s="222"/>
      <c r="K253" s="179"/>
      <c r="L253" s="180"/>
    </row>
    <row r="254" spans="1:12" ht="28.8">
      <c r="A254" s="139"/>
      <c r="B254" s="138"/>
      <c r="C254" s="142"/>
      <c r="D254" s="141" t="s">
        <v>1236</v>
      </c>
      <c r="E254" s="140" t="s">
        <v>1237</v>
      </c>
      <c r="F254" s="227"/>
      <c r="G254" s="178"/>
      <c r="H254" s="177"/>
      <c r="I254" s="177"/>
      <c r="J254" s="222"/>
      <c r="K254" s="179"/>
      <c r="L254" s="180"/>
    </row>
    <row r="255" spans="1:12">
      <c r="A255" s="139"/>
      <c r="B255" s="138"/>
      <c r="C255" s="142"/>
      <c r="D255" s="141" t="s">
        <v>1238</v>
      </c>
      <c r="E255" s="140" t="s">
        <v>1239</v>
      </c>
      <c r="F255" s="227"/>
      <c r="G255" s="178"/>
      <c r="H255" s="177"/>
      <c r="I255" s="177"/>
      <c r="J255" s="222"/>
      <c r="K255" s="179"/>
      <c r="L255" s="180"/>
    </row>
    <row r="256" spans="1:12">
      <c r="A256" s="139"/>
      <c r="B256" s="138"/>
      <c r="C256" s="142"/>
      <c r="D256" s="141" t="s">
        <v>1240</v>
      </c>
      <c r="E256" s="140" t="s">
        <v>1241</v>
      </c>
      <c r="F256" s="227"/>
      <c r="G256" s="178"/>
      <c r="H256" s="177"/>
      <c r="I256" s="177"/>
      <c r="J256" s="222"/>
      <c r="K256" s="179"/>
      <c r="L256" s="180"/>
    </row>
    <row r="257" spans="1:12">
      <c r="A257" s="139"/>
      <c r="B257" s="138"/>
      <c r="C257" s="142"/>
      <c r="D257" s="141" t="s">
        <v>1242</v>
      </c>
      <c r="E257" s="140" t="s">
        <v>1243</v>
      </c>
      <c r="F257" s="176"/>
      <c r="G257" s="221"/>
      <c r="H257" s="177"/>
      <c r="I257" s="177"/>
      <c r="J257" s="222"/>
      <c r="K257" s="179"/>
      <c r="L257" s="180"/>
    </row>
    <row r="258" spans="1:12">
      <c r="A258" s="139"/>
      <c r="B258" s="138"/>
      <c r="C258" s="142"/>
      <c r="D258" s="141" t="s">
        <v>1244</v>
      </c>
      <c r="E258" s="140" t="s">
        <v>1245</v>
      </c>
      <c r="F258" s="176"/>
      <c r="G258" s="221"/>
      <c r="H258" s="177"/>
      <c r="I258" s="177"/>
      <c r="J258" s="222"/>
      <c r="K258" s="179"/>
      <c r="L258" s="180"/>
    </row>
    <row r="259" spans="1:12">
      <c r="A259" s="139"/>
      <c r="B259" s="138"/>
      <c r="C259" s="548" t="s">
        <v>1246</v>
      </c>
      <c r="D259" s="548"/>
      <c r="E259" s="549"/>
      <c r="F259" s="229"/>
      <c r="G259" s="178"/>
      <c r="H259" s="177"/>
      <c r="I259" s="177"/>
      <c r="J259" s="285"/>
      <c r="K259" s="179"/>
      <c r="L259" s="180"/>
    </row>
    <row r="260" spans="1:12">
      <c r="A260" s="139"/>
      <c r="B260" s="138"/>
      <c r="C260" s="142"/>
      <c r="D260" s="141" t="s">
        <v>1247</v>
      </c>
      <c r="E260" s="140" t="s">
        <v>1248</v>
      </c>
      <c r="F260" s="227"/>
      <c r="G260" s="178"/>
      <c r="H260" s="177"/>
      <c r="I260" s="177"/>
      <c r="J260" s="222"/>
      <c r="K260" s="179"/>
      <c r="L260" s="180"/>
    </row>
    <row r="261" spans="1:12" ht="28.8">
      <c r="A261" s="139"/>
      <c r="B261" s="138"/>
      <c r="C261" s="142"/>
      <c r="D261" s="141" t="s">
        <v>1249</v>
      </c>
      <c r="E261" s="140" t="s">
        <v>1250</v>
      </c>
      <c r="F261" s="227"/>
      <c r="G261" s="178"/>
      <c r="H261" s="177"/>
      <c r="I261" s="177"/>
      <c r="J261" s="222"/>
      <c r="K261" s="179"/>
      <c r="L261" s="180"/>
    </row>
    <row r="262" spans="1:12">
      <c r="A262" s="139"/>
      <c r="B262" s="138"/>
      <c r="C262" s="548" t="s">
        <v>1251</v>
      </c>
      <c r="D262" s="548"/>
      <c r="E262" s="549"/>
      <c r="F262" s="176"/>
      <c r="G262" s="178"/>
      <c r="H262" s="177"/>
      <c r="I262" s="225"/>
      <c r="J262" s="285"/>
      <c r="K262" s="179"/>
      <c r="L262" s="180"/>
    </row>
    <row r="263" spans="1:12">
      <c r="A263" s="139"/>
      <c r="B263" s="138"/>
      <c r="C263" s="142"/>
      <c r="D263" s="141" t="s">
        <v>1252</v>
      </c>
      <c r="E263" s="140" t="s">
        <v>1253</v>
      </c>
      <c r="F263" s="176"/>
      <c r="G263" s="178"/>
      <c r="H263" s="177"/>
      <c r="I263" s="181"/>
      <c r="J263" s="222"/>
      <c r="K263" s="179"/>
      <c r="L263" s="180"/>
    </row>
    <row r="264" spans="1:12">
      <c r="A264" s="139"/>
      <c r="B264" s="138"/>
      <c r="C264" s="142"/>
      <c r="D264" s="141" t="s">
        <v>1254</v>
      </c>
      <c r="E264" s="140" t="s">
        <v>1255</v>
      </c>
      <c r="F264" s="176"/>
      <c r="G264" s="178"/>
      <c r="H264" s="177"/>
      <c r="I264" s="181"/>
      <c r="J264" s="222"/>
      <c r="K264" s="179"/>
      <c r="L264" s="180"/>
    </row>
    <row r="265" spans="1:12" ht="30.75" customHeight="1">
      <c r="A265" s="139"/>
      <c r="B265" s="138"/>
      <c r="C265" s="548" t="s">
        <v>1256</v>
      </c>
      <c r="D265" s="548"/>
      <c r="E265" s="549"/>
      <c r="F265" s="176"/>
      <c r="G265" s="223"/>
      <c r="H265" s="177"/>
      <c r="I265" s="177"/>
      <c r="J265" s="285"/>
      <c r="K265" s="179"/>
      <c r="L265" s="180"/>
    </row>
    <row r="266" spans="1:12" ht="28.8">
      <c r="A266" s="137"/>
      <c r="B266" s="136"/>
      <c r="C266" s="145"/>
      <c r="D266" s="135" t="s">
        <v>1257</v>
      </c>
      <c r="E266" s="134" t="s">
        <v>1258</v>
      </c>
      <c r="F266" s="248"/>
      <c r="G266" s="253"/>
      <c r="H266" s="234"/>
      <c r="I266" s="234"/>
      <c r="J266" s="254"/>
      <c r="K266" s="236"/>
      <c r="L266" s="237"/>
    </row>
    <row r="267" spans="1:12" s="161" customFormat="1" ht="22.5" customHeight="1">
      <c r="A267" s="545" t="s">
        <v>1259</v>
      </c>
      <c r="B267" s="546"/>
      <c r="C267" s="546"/>
      <c r="D267" s="546"/>
      <c r="E267" s="546"/>
      <c r="F267" s="546"/>
      <c r="G267" s="546"/>
      <c r="H267" s="546"/>
      <c r="I267" s="547"/>
      <c r="J267" s="238"/>
      <c r="K267" s="189"/>
      <c r="L267" s="190"/>
    </row>
    <row r="268" spans="1:12">
      <c r="A268" s="570" t="s">
        <v>730</v>
      </c>
      <c r="B268" s="571"/>
      <c r="C268" s="571"/>
      <c r="D268" s="571"/>
      <c r="E268" s="572"/>
      <c r="F268" s="191"/>
      <c r="G268" s="239"/>
      <c r="H268" s="192"/>
      <c r="I268" s="192"/>
      <c r="J268" s="287"/>
      <c r="K268" s="195"/>
      <c r="L268" s="196"/>
    </row>
    <row r="269" spans="1:12">
      <c r="A269" s="132"/>
      <c r="B269" s="553" t="s">
        <v>11</v>
      </c>
      <c r="C269" s="553"/>
      <c r="D269" s="553"/>
      <c r="E269" s="554"/>
      <c r="F269" s="197"/>
      <c r="G269" s="204"/>
      <c r="H269" s="198"/>
      <c r="I269" s="198"/>
      <c r="J269" s="284"/>
      <c r="K269" s="201"/>
      <c r="L269" s="202"/>
    </row>
    <row r="270" spans="1:12">
      <c r="A270" s="132"/>
      <c r="B270" s="131"/>
      <c r="C270" s="539" t="s">
        <v>1260</v>
      </c>
      <c r="D270" s="539"/>
      <c r="E270" s="540"/>
      <c r="F270" s="197"/>
      <c r="G270" s="204"/>
      <c r="H270" s="198"/>
      <c r="I270" s="198"/>
      <c r="J270" s="284"/>
      <c r="K270" s="201"/>
      <c r="L270" s="202"/>
    </row>
    <row r="271" spans="1:12" ht="28.8">
      <c r="A271" s="132"/>
      <c r="B271" s="131"/>
      <c r="C271" s="130"/>
      <c r="D271" s="129" t="s">
        <v>733</v>
      </c>
      <c r="E271" s="128" t="s">
        <v>1261</v>
      </c>
      <c r="F271" s="197"/>
      <c r="G271" s="206"/>
      <c r="H271" s="198"/>
      <c r="I271" s="198"/>
      <c r="J271" s="205"/>
      <c r="K271" s="201"/>
      <c r="L271" s="202"/>
    </row>
    <row r="272" spans="1:12" ht="31.5" customHeight="1">
      <c r="A272" s="132"/>
      <c r="B272" s="131"/>
      <c r="C272" s="539" t="s">
        <v>1262</v>
      </c>
      <c r="D272" s="539"/>
      <c r="E272" s="540"/>
      <c r="F272" s="197"/>
      <c r="G272" s="204"/>
      <c r="H272" s="198"/>
      <c r="I272" s="198"/>
      <c r="J272" s="284"/>
      <c r="K272" s="201"/>
      <c r="L272" s="202"/>
    </row>
    <row r="273" spans="1:12">
      <c r="A273" s="132"/>
      <c r="B273" s="131"/>
      <c r="C273" s="130"/>
      <c r="D273" s="129" t="s">
        <v>756</v>
      </c>
      <c r="E273" s="128" t="s">
        <v>1263</v>
      </c>
      <c r="F273" s="197"/>
      <c r="G273" s="206"/>
      <c r="H273" s="198"/>
      <c r="I273" s="198"/>
      <c r="J273" s="205"/>
      <c r="K273" s="201"/>
      <c r="L273" s="202"/>
    </row>
    <row r="274" spans="1:12" ht="28.8">
      <c r="A274" s="132"/>
      <c r="B274" s="131"/>
      <c r="C274" s="130"/>
      <c r="D274" s="129" t="s">
        <v>759</v>
      </c>
      <c r="E274" s="128" t="s">
        <v>1264</v>
      </c>
      <c r="F274" s="197"/>
      <c r="G274" s="206"/>
      <c r="H274" s="198"/>
      <c r="I274" s="198"/>
      <c r="J274" s="205"/>
      <c r="K274" s="201"/>
      <c r="L274" s="202"/>
    </row>
    <row r="275" spans="1:12" ht="30.75" customHeight="1">
      <c r="A275" s="132"/>
      <c r="B275" s="131"/>
      <c r="C275" s="539" t="s">
        <v>1265</v>
      </c>
      <c r="D275" s="539"/>
      <c r="E275" s="540"/>
      <c r="F275" s="197"/>
      <c r="G275" s="204"/>
      <c r="H275" s="198"/>
      <c r="I275" s="198"/>
      <c r="J275" s="284"/>
      <c r="K275" s="201"/>
      <c r="L275" s="202"/>
    </row>
    <row r="276" spans="1:12" ht="28.8">
      <c r="A276" s="132"/>
      <c r="B276" s="131"/>
      <c r="C276" s="130"/>
      <c r="D276" s="129" t="s">
        <v>779</v>
      </c>
      <c r="E276" s="128" t="s">
        <v>1266</v>
      </c>
      <c r="F276" s="197"/>
      <c r="G276" s="206"/>
      <c r="H276" s="198"/>
      <c r="I276" s="198"/>
      <c r="J276" s="205"/>
      <c r="K276" s="201"/>
      <c r="L276" s="202"/>
    </row>
    <row r="277" spans="1:12">
      <c r="A277" s="132"/>
      <c r="B277" s="131"/>
      <c r="C277" s="130"/>
      <c r="D277" s="129" t="s">
        <v>1267</v>
      </c>
      <c r="E277" s="128" t="s">
        <v>1268</v>
      </c>
      <c r="F277" s="197"/>
      <c r="G277" s="206"/>
      <c r="H277" s="198"/>
      <c r="I277" s="198"/>
      <c r="J277" s="205"/>
      <c r="K277" s="201"/>
      <c r="L277" s="202"/>
    </row>
    <row r="278" spans="1:12" ht="28.8">
      <c r="A278" s="132"/>
      <c r="B278" s="131"/>
      <c r="C278" s="130"/>
      <c r="D278" s="129" t="s">
        <v>1269</v>
      </c>
      <c r="E278" s="128" t="s">
        <v>1270</v>
      </c>
      <c r="F278" s="197"/>
      <c r="G278" s="206"/>
      <c r="H278" s="198"/>
      <c r="I278" s="198"/>
      <c r="J278" s="205"/>
      <c r="K278" s="201"/>
      <c r="L278" s="202"/>
    </row>
    <row r="279" spans="1:12" ht="28.8">
      <c r="A279" s="132"/>
      <c r="B279" s="131"/>
      <c r="C279" s="130"/>
      <c r="D279" s="129" t="s">
        <v>1271</v>
      </c>
      <c r="E279" s="128" t="s">
        <v>1272</v>
      </c>
      <c r="F279" s="197"/>
      <c r="G279" s="206"/>
      <c r="H279" s="198"/>
      <c r="I279" s="198"/>
      <c r="J279" s="205"/>
      <c r="K279" s="201"/>
      <c r="L279" s="202"/>
    </row>
    <row r="280" spans="1:12" ht="43.2">
      <c r="A280" s="132"/>
      <c r="B280" s="131"/>
      <c r="C280" s="130"/>
      <c r="D280" s="129" t="s">
        <v>1273</v>
      </c>
      <c r="E280" s="128" t="s">
        <v>1274</v>
      </c>
      <c r="F280" s="197"/>
      <c r="G280" s="206"/>
      <c r="H280" s="198"/>
      <c r="I280" s="198"/>
      <c r="J280" s="205"/>
      <c r="K280" s="201"/>
      <c r="L280" s="202"/>
    </row>
    <row r="281" spans="1:12" ht="43.2">
      <c r="A281" s="132"/>
      <c r="B281" s="131"/>
      <c r="C281" s="130"/>
      <c r="D281" s="129" t="s">
        <v>1275</v>
      </c>
      <c r="E281" s="128" t="s">
        <v>1276</v>
      </c>
      <c r="F281" s="197"/>
      <c r="G281" s="206"/>
      <c r="H281" s="198"/>
      <c r="I281" s="198"/>
      <c r="J281" s="205"/>
      <c r="K281" s="201"/>
      <c r="L281" s="202"/>
    </row>
    <row r="282" spans="1:12" ht="28.8">
      <c r="A282" s="132"/>
      <c r="B282" s="131"/>
      <c r="C282" s="130"/>
      <c r="D282" s="129" t="s">
        <v>1277</v>
      </c>
      <c r="E282" s="128" t="s">
        <v>1278</v>
      </c>
      <c r="F282" s="197"/>
      <c r="G282" s="206"/>
      <c r="H282" s="198"/>
      <c r="I282" s="198"/>
      <c r="J282" s="205"/>
      <c r="K282" s="201"/>
      <c r="L282" s="202"/>
    </row>
    <row r="283" spans="1:12" ht="43.2">
      <c r="A283" s="132"/>
      <c r="B283" s="131"/>
      <c r="C283" s="130"/>
      <c r="D283" s="129" t="s">
        <v>1279</v>
      </c>
      <c r="E283" s="128" t="s">
        <v>1280</v>
      </c>
      <c r="F283" s="197"/>
      <c r="G283" s="206"/>
      <c r="H283" s="198"/>
      <c r="I283" s="198"/>
      <c r="J283" s="205"/>
      <c r="K283" s="201"/>
      <c r="L283" s="202"/>
    </row>
    <row r="284" spans="1:12" ht="72">
      <c r="A284" s="132"/>
      <c r="B284" s="131"/>
      <c r="C284" s="130"/>
      <c r="D284" s="129" t="s">
        <v>1281</v>
      </c>
      <c r="E284" s="128" t="s">
        <v>1282</v>
      </c>
      <c r="F284" s="197"/>
      <c r="G284" s="206"/>
      <c r="H284" s="198"/>
      <c r="I284" s="198"/>
      <c r="J284" s="205"/>
      <c r="K284" s="201"/>
      <c r="L284" s="202"/>
    </row>
    <row r="285" spans="1:12">
      <c r="A285" s="132"/>
      <c r="B285" s="131"/>
      <c r="C285" s="130"/>
      <c r="D285" s="129" t="s">
        <v>1283</v>
      </c>
      <c r="E285" s="128" t="s">
        <v>1284</v>
      </c>
      <c r="F285" s="197"/>
      <c r="G285" s="206"/>
      <c r="H285" s="198"/>
      <c r="I285" s="198"/>
      <c r="J285" s="205"/>
      <c r="K285" s="201"/>
      <c r="L285" s="202"/>
    </row>
    <row r="286" spans="1:12" ht="28.8">
      <c r="A286" s="132"/>
      <c r="B286" s="131"/>
      <c r="C286" s="130"/>
      <c r="D286" s="129" t="s">
        <v>1285</v>
      </c>
      <c r="E286" s="128" t="s">
        <v>1286</v>
      </c>
      <c r="F286" s="197"/>
      <c r="G286" s="206"/>
      <c r="H286" s="198"/>
      <c r="I286" s="198"/>
      <c r="J286" s="205"/>
      <c r="K286" s="201"/>
      <c r="L286" s="202"/>
    </row>
    <row r="287" spans="1:12" ht="43.2">
      <c r="A287" s="132"/>
      <c r="B287" s="131"/>
      <c r="C287" s="130"/>
      <c r="D287" s="129" t="s">
        <v>1287</v>
      </c>
      <c r="E287" s="128" t="s">
        <v>1288</v>
      </c>
      <c r="F287" s="197"/>
      <c r="G287" s="206"/>
      <c r="H287" s="198"/>
      <c r="I287" s="198"/>
      <c r="J287" s="205"/>
      <c r="K287" s="201"/>
      <c r="L287" s="202"/>
    </row>
    <row r="288" spans="1:12" ht="28.8">
      <c r="A288" s="132"/>
      <c r="B288" s="131"/>
      <c r="C288" s="130"/>
      <c r="D288" s="129" t="s">
        <v>1289</v>
      </c>
      <c r="E288" s="128" t="s">
        <v>1290</v>
      </c>
      <c r="F288" s="197"/>
      <c r="G288" s="206"/>
      <c r="H288" s="198"/>
      <c r="I288" s="198"/>
      <c r="J288" s="205"/>
      <c r="K288" s="201"/>
      <c r="L288" s="202"/>
    </row>
    <row r="289" spans="1:12" ht="30.75" customHeight="1">
      <c r="A289" s="132"/>
      <c r="B289" s="131"/>
      <c r="C289" s="539" t="s">
        <v>1291</v>
      </c>
      <c r="D289" s="539"/>
      <c r="E289" s="540"/>
      <c r="F289" s="208"/>
      <c r="G289" s="203"/>
      <c r="H289" s="198"/>
      <c r="I289" s="198"/>
      <c r="J289" s="284"/>
      <c r="K289" s="201"/>
      <c r="L289" s="202"/>
    </row>
    <row r="290" spans="1:12" ht="43.2">
      <c r="A290" s="132"/>
      <c r="B290" s="131"/>
      <c r="C290" s="130"/>
      <c r="D290" s="129" t="s">
        <v>784</v>
      </c>
      <c r="E290" s="133" t="s">
        <v>1292</v>
      </c>
      <c r="F290" s="210"/>
      <c r="G290" s="203"/>
      <c r="H290" s="198"/>
      <c r="I290" s="198"/>
      <c r="J290" s="205"/>
      <c r="K290" s="201"/>
      <c r="L290" s="202"/>
    </row>
    <row r="291" spans="1:12" ht="28.8">
      <c r="A291" s="132"/>
      <c r="B291" s="131"/>
      <c r="C291" s="130"/>
      <c r="D291" s="129" t="s">
        <v>790</v>
      </c>
      <c r="E291" s="128" t="s">
        <v>1293</v>
      </c>
      <c r="F291" s="197"/>
      <c r="G291" s="206"/>
      <c r="H291" s="198"/>
      <c r="I291" s="198"/>
      <c r="J291" s="205"/>
      <c r="K291" s="201"/>
      <c r="L291" s="202"/>
    </row>
    <row r="292" spans="1:12" ht="28.8">
      <c r="A292" s="132"/>
      <c r="B292" s="131"/>
      <c r="C292" s="130"/>
      <c r="D292" s="129" t="s">
        <v>793</v>
      </c>
      <c r="E292" s="128" t="s">
        <v>1294</v>
      </c>
      <c r="F292" s="197"/>
      <c r="G292" s="206"/>
      <c r="H292" s="198"/>
      <c r="I292" s="198"/>
      <c r="J292" s="205"/>
      <c r="K292" s="201"/>
      <c r="L292" s="202"/>
    </row>
    <row r="293" spans="1:12">
      <c r="A293" s="132"/>
      <c r="B293" s="131"/>
      <c r="C293" s="539" t="s">
        <v>1295</v>
      </c>
      <c r="D293" s="539"/>
      <c r="E293" s="540"/>
      <c r="F293" s="197"/>
      <c r="G293" s="204"/>
      <c r="H293" s="198"/>
      <c r="I293" s="198"/>
      <c r="J293" s="284"/>
      <c r="K293" s="201"/>
      <c r="L293" s="202"/>
    </row>
    <row r="294" spans="1:12" ht="43.2">
      <c r="A294" s="132"/>
      <c r="B294" s="131"/>
      <c r="C294" s="130"/>
      <c r="D294" s="129" t="s">
        <v>807</v>
      </c>
      <c r="E294" s="128" t="s">
        <v>1296</v>
      </c>
      <c r="F294" s="197"/>
      <c r="G294" s="206"/>
      <c r="H294" s="198"/>
      <c r="I294" s="198"/>
      <c r="J294" s="205"/>
      <c r="K294" s="201"/>
      <c r="L294" s="202"/>
    </row>
    <row r="295" spans="1:12" ht="28.8">
      <c r="A295" s="132"/>
      <c r="B295" s="131"/>
      <c r="C295" s="130"/>
      <c r="D295" s="129" t="s">
        <v>810</v>
      </c>
      <c r="E295" s="128" t="s">
        <v>1297</v>
      </c>
      <c r="F295" s="197"/>
      <c r="G295" s="206"/>
      <c r="H295" s="198"/>
      <c r="I295" s="198"/>
      <c r="J295" s="205"/>
      <c r="K295" s="201"/>
      <c r="L295" s="202"/>
    </row>
    <row r="296" spans="1:12" ht="28.8">
      <c r="A296" s="132"/>
      <c r="B296" s="131"/>
      <c r="C296" s="130"/>
      <c r="D296" s="129" t="s">
        <v>813</v>
      </c>
      <c r="E296" s="128" t="s">
        <v>1298</v>
      </c>
      <c r="F296" s="197"/>
      <c r="G296" s="206"/>
      <c r="H296" s="198"/>
      <c r="I296" s="198"/>
      <c r="J296" s="205"/>
      <c r="K296" s="201"/>
      <c r="L296" s="202"/>
    </row>
    <row r="297" spans="1:12">
      <c r="A297" s="132"/>
      <c r="B297" s="131"/>
      <c r="C297" s="539" t="s">
        <v>1299</v>
      </c>
      <c r="D297" s="539"/>
      <c r="E297" s="540"/>
      <c r="F297" s="197"/>
      <c r="G297" s="204"/>
      <c r="H297" s="198"/>
      <c r="I297" s="198"/>
      <c r="J297" s="284"/>
      <c r="K297" s="201"/>
      <c r="L297" s="202"/>
    </row>
    <row r="298" spans="1:12">
      <c r="A298" s="132"/>
      <c r="B298" s="131"/>
      <c r="C298" s="130"/>
      <c r="D298" s="129" t="s">
        <v>830</v>
      </c>
      <c r="E298" s="128" t="s">
        <v>1300</v>
      </c>
      <c r="F298" s="197"/>
      <c r="G298" s="206"/>
      <c r="H298" s="198"/>
      <c r="I298" s="198"/>
      <c r="J298" s="205"/>
      <c r="K298" s="201"/>
      <c r="L298" s="202"/>
    </row>
    <row r="299" spans="1:12">
      <c r="A299" s="132"/>
      <c r="B299" s="131"/>
      <c r="C299" s="130"/>
      <c r="D299" s="129" t="s">
        <v>833</v>
      </c>
      <c r="E299" s="128" t="s">
        <v>1301</v>
      </c>
      <c r="F299" s="197"/>
      <c r="G299" s="206"/>
      <c r="H299" s="198"/>
      <c r="I299" s="198"/>
      <c r="J299" s="205"/>
      <c r="K299" s="201"/>
      <c r="L299" s="202"/>
    </row>
    <row r="300" spans="1:12" ht="28.8">
      <c r="A300" s="132"/>
      <c r="B300" s="131"/>
      <c r="C300" s="130"/>
      <c r="D300" s="129" t="s">
        <v>836</v>
      </c>
      <c r="E300" s="128" t="s">
        <v>1302</v>
      </c>
      <c r="F300" s="197"/>
      <c r="G300" s="206"/>
      <c r="H300" s="198"/>
      <c r="I300" s="198"/>
      <c r="J300" s="205"/>
      <c r="K300" s="201"/>
      <c r="L300" s="202"/>
    </row>
    <row r="301" spans="1:12" ht="28.8">
      <c r="A301" s="132"/>
      <c r="B301" s="131"/>
      <c r="C301" s="130"/>
      <c r="D301" s="129" t="s">
        <v>1303</v>
      </c>
      <c r="E301" s="128" t="s">
        <v>1304</v>
      </c>
      <c r="F301" s="197"/>
      <c r="G301" s="206"/>
      <c r="H301" s="198"/>
      <c r="I301" s="198"/>
      <c r="J301" s="205"/>
      <c r="K301" s="201"/>
      <c r="L301" s="202"/>
    </row>
    <row r="302" spans="1:12" ht="43.2">
      <c r="A302" s="132"/>
      <c r="B302" s="131"/>
      <c r="C302" s="130"/>
      <c r="D302" s="129" t="s">
        <v>1305</v>
      </c>
      <c r="E302" s="128" t="s">
        <v>1306</v>
      </c>
      <c r="F302" s="197"/>
      <c r="G302" s="206"/>
      <c r="H302" s="198"/>
      <c r="I302" s="198"/>
      <c r="J302" s="205"/>
      <c r="K302" s="201"/>
      <c r="L302" s="202"/>
    </row>
    <row r="303" spans="1:12" ht="28.8">
      <c r="A303" s="132"/>
      <c r="B303" s="131"/>
      <c r="C303" s="130"/>
      <c r="D303" s="129" t="s">
        <v>1307</v>
      </c>
      <c r="E303" s="128" t="s">
        <v>1308</v>
      </c>
      <c r="F303" s="197"/>
      <c r="G303" s="206"/>
      <c r="H303" s="198"/>
      <c r="I303" s="198"/>
      <c r="J303" s="205"/>
      <c r="K303" s="201"/>
      <c r="L303" s="202"/>
    </row>
    <row r="304" spans="1:12" ht="28.8">
      <c r="A304" s="132"/>
      <c r="B304" s="131"/>
      <c r="C304" s="130"/>
      <c r="D304" s="129" t="s">
        <v>1309</v>
      </c>
      <c r="E304" s="128" t="s">
        <v>1310</v>
      </c>
      <c r="F304" s="197"/>
      <c r="G304" s="203"/>
      <c r="H304" s="198"/>
      <c r="I304" s="199"/>
      <c r="J304" s="205"/>
      <c r="K304" s="201"/>
      <c r="L304" s="202"/>
    </row>
    <row r="305" spans="1:12" ht="28.8">
      <c r="A305" s="127"/>
      <c r="B305" s="126"/>
      <c r="C305" s="125"/>
      <c r="D305" s="124" t="s">
        <v>1311</v>
      </c>
      <c r="E305" s="123" t="s">
        <v>1312</v>
      </c>
      <c r="F305" s="242"/>
      <c r="G305" s="243"/>
      <c r="H305" s="243"/>
      <c r="I305" s="250"/>
      <c r="J305" s="245"/>
      <c r="K305" s="201"/>
      <c r="L305" s="247"/>
    </row>
    <row r="306" spans="1:12" s="161" customFormat="1" ht="22.5" customHeight="1" thickBot="1">
      <c r="A306" s="533" t="s">
        <v>1313</v>
      </c>
      <c r="B306" s="534"/>
      <c r="C306" s="534"/>
      <c r="D306" s="534"/>
      <c r="E306" s="534"/>
      <c r="F306" s="534"/>
      <c r="G306" s="534"/>
      <c r="H306" s="534"/>
      <c r="I306" s="535"/>
      <c r="J306" s="291"/>
      <c r="K306" s="292"/>
      <c r="L306" s="293"/>
    </row>
    <row r="307" spans="1:12" s="161" customFormat="1" ht="24" customHeight="1" thickTop="1">
      <c r="A307" s="536" t="s">
        <v>1314</v>
      </c>
      <c r="B307" s="537"/>
      <c r="C307" s="537"/>
      <c r="D307" s="537"/>
      <c r="E307" s="537"/>
      <c r="F307" s="537"/>
      <c r="G307" s="537"/>
      <c r="H307" s="537"/>
      <c r="I307" s="538"/>
      <c r="J307" s="294"/>
      <c r="K307" s="295"/>
      <c r="L307" s="296"/>
    </row>
  </sheetData>
  <sheetProtection sheet="1" objects="1" scenarios="1" formatCells="0" formatColumns="0" formatRows="0"/>
  <mergeCells count="82">
    <mergeCell ref="C297:E297"/>
    <mergeCell ref="C252:E252"/>
    <mergeCell ref="C259:E259"/>
    <mergeCell ref="C262:E262"/>
    <mergeCell ref="C265:E265"/>
    <mergeCell ref="A268:E268"/>
    <mergeCell ref="B269:E269"/>
    <mergeCell ref="A267:I267"/>
    <mergeCell ref="C270:E270"/>
    <mergeCell ref="C272:E272"/>
    <mergeCell ref="C275:E275"/>
    <mergeCell ref="C289:E289"/>
    <mergeCell ref="C293:E293"/>
    <mergeCell ref="C249:E249"/>
    <mergeCell ref="B198:E198"/>
    <mergeCell ref="C199:E199"/>
    <mergeCell ref="C209:E209"/>
    <mergeCell ref="C214:E214"/>
    <mergeCell ref="C220:E220"/>
    <mergeCell ref="C224:E224"/>
    <mergeCell ref="A228:I228"/>
    <mergeCell ref="A229:E229"/>
    <mergeCell ref="B230:E230"/>
    <mergeCell ref="C231:E231"/>
    <mergeCell ref="C235:E235"/>
    <mergeCell ref="C246:E246"/>
    <mergeCell ref="A197:E197"/>
    <mergeCell ref="C129:E129"/>
    <mergeCell ref="A132:E132"/>
    <mergeCell ref="B133:E133"/>
    <mergeCell ref="C134:E134"/>
    <mergeCell ref="C140:E140"/>
    <mergeCell ref="C149:E149"/>
    <mergeCell ref="A131:I131"/>
    <mergeCell ref="A196:I196"/>
    <mergeCell ref="C159:E159"/>
    <mergeCell ref="C163:E163"/>
    <mergeCell ref="C173:E173"/>
    <mergeCell ref="C179:E179"/>
    <mergeCell ref="C181:E181"/>
    <mergeCell ref="C68:E68"/>
    <mergeCell ref="C71:E71"/>
    <mergeCell ref="C75:E75"/>
    <mergeCell ref="C123:E123"/>
    <mergeCell ref="C79:E79"/>
    <mergeCell ref="C81:E81"/>
    <mergeCell ref="A84:E84"/>
    <mergeCell ref="B85:E85"/>
    <mergeCell ref="C86:E86"/>
    <mergeCell ref="C90:E90"/>
    <mergeCell ref="A83:I83"/>
    <mergeCell ref="C96:E96"/>
    <mergeCell ref="C99:E99"/>
    <mergeCell ref="C103:E103"/>
    <mergeCell ref="C106:E106"/>
    <mergeCell ref="C117:E117"/>
    <mergeCell ref="C54:E54"/>
    <mergeCell ref="C57:E57"/>
    <mergeCell ref="A48:I48"/>
    <mergeCell ref="C61:E61"/>
    <mergeCell ref="C64:E64"/>
    <mergeCell ref="K1:K2"/>
    <mergeCell ref="L1:L2"/>
    <mergeCell ref="A3:E3"/>
    <mergeCell ref="B4:E4"/>
    <mergeCell ref="F1:I1"/>
    <mergeCell ref="A306:I306"/>
    <mergeCell ref="A307:I307"/>
    <mergeCell ref="C22:E22"/>
    <mergeCell ref="A1:C2"/>
    <mergeCell ref="J1:J2"/>
    <mergeCell ref="A8:I8"/>
    <mergeCell ref="C5:E5"/>
    <mergeCell ref="A9:E9"/>
    <mergeCell ref="B10:E10"/>
    <mergeCell ref="C11:E11"/>
    <mergeCell ref="C14:E14"/>
    <mergeCell ref="C77:E77"/>
    <mergeCell ref="C26:E26"/>
    <mergeCell ref="A49:E49"/>
    <mergeCell ref="B50:E50"/>
    <mergeCell ref="C51:E51"/>
  </mergeCells>
  <dataValidations count="10">
    <dataValidation allowBlank="1" showInputMessage="1" showErrorMessage="1" prompt="Направление 2.2. Система обеспечения профессионального развития педагогических работников" sqref="B198"/>
    <dataValidation allowBlank="1" showInputMessage="1" showErrorMessage="1" prompt="Направление 1.4. Система работы по самоопределению и профессиональной ориентации обучающихся" sqref="B85"/>
    <dataValidation allowBlank="1" showInputMessage="1" showErrorMessage="1" prompt="Направление 1.3. Система выявления, поддержки и развития способностей и талантов у детей и молодежи" sqref="B50"/>
    <dataValidation allowBlank="1" showInputMessage="1" showErrorMessage="1" prompt="Направление 1.2. Система работы со ШНРО" sqref="B10"/>
    <dataValidation allowBlank="1" showInputMessage="1" showErrorMessage="1" prompt="Наличие муниципальных показателей" sqref="C11 C14 C26 C22 C159 C163 C173 C181 C199 C209 C179 C214 C224 C149 C220 C5"/>
    <dataValidation allowBlank="1" showInputMessage="1" showErrorMessage="1" prompt="Часть I. Механизмы управления качеством образовательных результатов" sqref="A3 A9 A84:A86 A49"/>
    <dataValidation allowBlank="1" showInputMessage="1" showErrorMessage="1" prompt="Направление 1.1. Система оценки качества подготовки обучающихся" sqref="B4"/>
    <dataValidation allowBlank="1" showInputMessage="1" showErrorMessage="1" prompt="Направление 2.1. Система мониторинга эффективности руководителей образовательных организаций" sqref="B133"/>
    <dataValidation allowBlank="1" showInputMessage="1" showErrorMessage="1" prompt="Направление 2.3. Система организации воспитания и социализации обучающихся" sqref="B230"/>
    <dataValidation allowBlank="1" showInputMessage="1" showErrorMessage="1" prompt="Направление 2.4. Система мониторинга качества дошкольного образования" sqref="B269"/>
  </dataValidation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sheetPr codeName="Лист6">
    <tabColor rgb="FF7030A0"/>
  </sheetPr>
  <dimension ref="A1:W13"/>
  <sheetViews>
    <sheetView showGridLines="0" showRowColHeaders="0" zoomScale="70" zoomScaleNormal="70" workbookViewId="0">
      <selection activeCell="A2" sqref="A2:B2"/>
    </sheetView>
  </sheetViews>
  <sheetFormatPr defaultColWidth="9.109375" defaultRowHeight="14.4"/>
  <cols>
    <col min="1" max="1" width="19.6640625" style="268" customWidth="1"/>
    <col min="2" max="2" width="59.109375" style="268" customWidth="1"/>
    <col min="3" max="4" width="8.33203125" style="278" customWidth="1"/>
    <col min="5" max="5" width="24.33203125" style="268" customWidth="1"/>
    <col min="6" max="6" width="11.88671875" style="268" customWidth="1"/>
    <col min="7" max="7" width="8.109375" style="268" customWidth="1"/>
    <col min="8" max="8" width="8.109375" style="262" customWidth="1"/>
    <col min="9" max="13" width="8.109375" style="268" customWidth="1"/>
    <col min="14" max="16384" width="9.109375" style="268"/>
  </cols>
  <sheetData>
    <row r="1" spans="1:23" s="259" customFormat="1" ht="36" customHeight="1">
      <c r="A1" s="255"/>
      <c r="B1" s="575"/>
      <c r="C1" s="575"/>
      <c r="D1" s="575"/>
      <c r="E1" s="575"/>
      <c r="F1" s="575"/>
      <c r="G1" s="575"/>
      <c r="H1" s="575"/>
      <c r="I1" s="575"/>
      <c r="J1" s="575"/>
      <c r="K1" s="575"/>
      <c r="L1" s="256"/>
      <c r="M1" s="257"/>
      <c r="N1" s="258"/>
      <c r="O1" s="258"/>
      <c r="P1" s="258"/>
      <c r="Q1" s="258"/>
      <c r="R1" s="258"/>
      <c r="S1" s="258"/>
      <c r="T1" s="258"/>
      <c r="U1" s="258"/>
      <c r="V1" s="258"/>
      <c r="W1" s="258"/>
    </row>
    <row r="2" spans="1:23" s="261" customFormat="1" ht="33.75" customHeight="1">
      <c r="A2" s="576" t="s">
        <v>1315</v>
      </c>
      <c r="B2" s="577"/>
      <c r="C2" s="260" t="s">
        <v>1316</v>
      </c>
      <c r="D2" s="260" t="s">
        <v>1317</v>
      </c>
      <c r="H2" s="262"/>
      <c r="L2" s="263"/>
      <c r="M2" s="264"/>
    </row>
    <row r="3" spans="1:23" ht="32.25" customHeight="1">
      <c r="A3" s="578" t="s">
        <v>1318</v>
      </c>
      <c r="B3" s="578"/>
      <c r="C3" s="265"/>
      <c r="D3" s="266"/>
      <c r="E3" s="158" t="s">
        <v>730</v>
      </c>
      <c r="F3" s="267"/>
      <c r="G3" s="267"/>
      <c r="H3" s="262">
        <v>8</v>
      </c>
      <c r="L3" s="269"/>
      <c r="M3" s="270"/>
    </row>
    <row r="4" spans="1:23" ht="32.25" customHeight="1">
      <c r="A4" s="573" t="s">
        <v>1319</v>
      </c>
      <c r="B4" s="573"/>
      <c r="C4" s="271"/>
      <c r="D4" s="272"/>
      <c r="E4" s="158" t="s">
        <v>1207</v>
      </c>
      <c r="F4" s="267"/>
      <c r="G4" s="267"/>
      <c r="H4" s="262">
        <v>7</v>
      </c>
      <c r="L4" s="269"/>
      <c r="M4" s="270"/>
    </row>
    <row r="5" spans="1:23" ht="32.25" customHeight="1">
      <c r="A5" s="573" t="s">
        <v>1320</v>
      </c>
      <c r="B5" s="573"/>
      <c r="C5" s="271"/>
      <c r="D5" s="272"/>
      <c r="E5" s="158" t="s">
        <v>584</v>
      </c>
      <c r="F5" s="267"/>
      <c r="G5" s="267"/>
      <c r="H5" s="262">
        <v>6</v>
      </c>
      <c r="L5" s="269"/>
      <c r="M5" s="270"/>
    </row>
    <row r="6" spans="1:23" ht="32.25" customHeight="1">
      <c r="A6" s="573" t="s">
        <v>1321</v>
      </c>
      <c r="B6" s="573"/>
      <c r="C6" s="271"/>
      <c r="D6" s="272"/>
      <c r="E6" s="158" t="s">
        <v>10</v>
      </c>
      <c r="F6" s="267"/>
      <c r="G6" s="267"/>
      <c r="H6" s="262">
        <v>5</v>
      </c>
      <c r="L6" s="269"/>
      <c r="M6" s="270"/>
    </row>
    <row r="7" spans="1:23" ht="32.25" customHeight="1">
      <c r="A7" s="573" t="s">
        <v>1322</v>
      </c>
      <c r="B7" s="573"/>
      <c r="C7" s="271"/>
      <c r="D7" s="272"/>
      <c r="E7" s="158" t="s">
        <v>51</v>
      </c>
      <c r="F7" s="267"/>
      <c r="G7" s="267"/>
      <c r="H7" s="262">
        <v>4</v>
      </c>
      <c r="L7" s="269"/>
      <c r="M7" s="270"/>
    </row>
    <row r="8" spans="1:23" ht="32.25" customHeight="1">
      <c r="A8" s="573" t="s">
        <v>1323</v>
      </c>
      <c r="B8" s="573"/>
      <c r="C8" s="271"/>
      <c r="D8" s="272"/>
      <c r="E8" s="158" t="s">
        <v>31</v>
      </c>
      <c r="F8" s="267"/>
      <c r="G8" s="267"/>
      <c r="H8" s="262">
        <v>3</v>
      </c>
      <c r="L8" s="269"/>
      <c r="M8" s="270"/>
    </row>
    <row r="9" spans="1:23" ht="32.25" customHeight="1">
      <c r="A9" s="573" t="s">
        <v>1324</v>
      </c>
      <c r="B9" s="573"/>
      <c r="C9" s="271"/>
      <c r="D9" s="272"/>
      <c r="E9" s="158" t="s">
        <v>15</v>
      </c>
      <c r="F9" s="267"/>
      <c r="G9" s="267"/>
      <c r="H9" s="262">
        <v>2</v>
      </c>
      <c r="L9" s="269"/>
      <c r="M9" s="270"/>
    </row>
    <row r="10" spans="1:23" ht="32.25" customHeight="1">
      <c r="A10" s="574" t="s">
        <v>1325</v>
      </c>
      <c r="B10" s="574"/>
      <c r="C10" s="300"/>
      <c r="D10" s="301"/>
      <c r="E10" s="158" t="s">
        <v>9</v>
      </c>
      <c r="F10" s="267"/>
      <c r="G10" s="267"/>
      <c r="H10" s="262">
        <v>1</v>
      </c>
      <c r="L10" s="269"/>
      <c r="M10" s="270"/>
    </row>
    <row r="11" spans="1:23">
      <c r="A11" s="302"/>
      <c r="B11" s="303"/>
      <c r="C11" s="304"/>
      <c r="D11" s="304"/>
      <c r="E11" s="270"/>
      <c r="L11" s="269"/>
      <c r="M11" s="270"/>
    </row>
    <row r="12" spans="1:23">
      <c r="B12" s="305" t="s">
        <v>1314</v>
      </c>
      <c r="C12" s="306">
        <f>SUM(C3:C10)</f>
        <v>0</v>
      </c>
      <c r="D12" s="307">
        <f>ROUND(C12/225*100,1)</f>
        <v>0</v>
      </c>
      <c r="E12" s="270"/>
      <c r="L12" s="269"/>
      <c r="M12" s="270"/>
    </row>
    <row r="13" spans="1:23">
      <c r="A13" s="273"/>
      <c r="B13" s="274"/>
      <c r="C13" s="275"/>
      <c r="D13" s="275"/>
      <c r="E13" s="276"/>
      <c r="F13" s="273"/>
      <c r="G13" s="273"/>
      <c r="H13" s="277"/>
      <c r="I13" s="273"/>
      <c r="J13" s="273"/>
      <c r="K13" s="273"/>
      <c r="L13" s="274"/>
    </row>
  </sheetData>
  <sheetProtection sheet="1" objects="1" scenarios="1"/>
  <mergeCells count="10">
    <mergeCell ref="A7:B7"/>
    <mergeCell ref="A8:B8"/>
    <mergeCell ref="A9:B9"/>
    <mergeCell ref="A10:B10"/>
    <mergeCell ref="B1:K1"/>
    <mergeCell ref="A2:B2"/>
    <mergeCell ref="A3:B3"/>
    <mergeCell ref="A4:B4"/>
    <mergeCell ref="A5:B5"/>
    <mergeCell ref="A6:B6"/>
  </mergeCells>
  <dataValidations count="1">
    <dataValidation allowBlank="1" showInputMessage="1" showErrorMessage="1" prompt="Часть I. Механизмы управления качеством образовательных результатов" sqref="E3:E6"/>
  </dataValidations>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C40D2B5BCB85748851FEF84F492F4CF" ma:contentTypeVersion="5" ma:contentTypeDescription="Create a new document." ma:contentTypeScope="" ma:versionID="eda1a0ff97f4bc883745ecef7dd72a01">
  <xsd:schema xmlns:xsd="http://www.w3.org/2001/XMLSchema" xmlns:xs="http://www.w3.org/2001/XMLSchema" xmlns:p="http://schemas.microsoft.com/office/2006/metadata/properties" xmlns:ns2="f69185dc-f3f0-459f-8752-ae8e05be8e50" xmlns:ns3="8ba32f72-af30-45a1-8b03-a7e8ec28e09b" targetNamespace="http://schemas.microsoft.com/office/2006/metadata/properties" ma:root="true" ma:fieldsID="7dd35050ee6aa83d6dd2a8a57c7b8e4f" ns2:_="" ns3:_="">
    <xsd:import namespace="f69185dc-f3f0-459f-8752-ae8e05be8e50"/>
    <xsd:import namespace="8ba32f72-af30-45a1-8b03-a7e8ec28e09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69185dc-f3f0-459f-8752-ae8e05be8e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_Flow_SignoffStatus" ma:index="12" nillable="true" ma:displayName="Sign-off status" ma:internalName="Sign_x002d_off_x0020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ba32f72-af30-45a1-8b03-a7e8ec28e09b"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8ba32f72-af30-45a1-8b03-a7e8ec28e09b">
      <UserInfo>
        <DisplayName>Китаева Ирина Антоновна</DisplayName>
        <AccountId>225</AccountId>
        <AccountType/>
      </UserInfo>
      <UserInfo>
        <DisplayName>Гаврилин Александр Викторович</DisplayName>
        <AccountId>14</AccountId>
        <AccountType/>
      </UserInfo>
    </SharedWithUsers>
    <_Flow_SignoffStatus xmlns="f69185dc-f3f0-459f-8752-ae8e05be8e50" xsi:nil="true"/>
  </documentManagement>
</p:properties>
</file>

<file path=customXml/itemProps1.xml><?xml version="1.0" encoding="utf-8"?>
<ds:datastoreItem xmlns:ds="http://schemas.openxmlformats.org/officeDocument/2006/customXml" ds:itemID="{4AB2B241-D20B-4404-BA2E-6FE534B228AE}">
  <ds:schemaRefs>
    <ds:schemaRef ds:uri="http://schemas.microsoft.com/sharepoint/v3/contenttype/forms"/>
  </ds:schemaRefs>
</ds:datastoreItem>
</file>

<file path=customXml/itemProps2.xml><?xml version="1.0" encoding="utf-8"?>
<ds:datastoreItem xmlns:ds="http://schemas.openxmlformats.org/officeDocument/2006/customXml" ds:itemID="{50E57438-1B43-44E6-88DC-72E2F57B89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69185dc-f3f0-459f-8752-ae8e05be8e50"/>
    <ds:schemaRef ds:uri="8ba32f72-af30-45a1-8b03-a7e8ec28e0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DD182FC-F49B-406B-B4D1-844840F539B1}">
  <ds:schemaRefs>
    <ds:schemaRef ds:uri="http://schemas.microsoft.com/office/2006/metadata/properties"/>
    <ds:schemaRef ds:uri="http://schemas.microsoft.com/office/infopath/2007/PartnerControls"/>
    <ds:schemaRef ds:uri="8ba32f72-af30-45a1-8b03-a7e8ec28e09b"/>
    <ds:schemaRef ds:uri="f69185dc-f3f0-459f-8752-ae8e05be8e5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6</vt:i4>
      </vt:variant>
    </vt:vector>
  </HeadingPairs>
  <TitlesOfParts>
    <vt:vector size="6" baseType="lpstr">
      <vt:lpstr>Структура</vt:lpstr>
      <vt:lpstr>Справочник</vt:lpstr>
      <vt:lpstr>Часть I</vt:lpstr>
      <vt:lpstr>Часть II</vt:lpstr>
      <vt:lpstr>Сводная-баллы</vt:lpstr>
      <vt:lpstr>Направления</vt:lpstr>
    </vt:vector>
  </TitlesOfParts>
  <Manager/>
  <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gavrilin@kipk.ru</dc:creator>
  <cp:keywords/>
  <dc:description/>
  <cp:lastModifiedBy>kobizkayaan</cp:lastModifiedBy>
  <cp:revision/>
  <dcterms:created xsi:type="dcterms:W3CDTF">2021-04-01T03:18:57Z</dcterms:created>
  <dcterms:modified xsi:type="dcterms:W3CDTF">2022-06-27T03:01:13Z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0x0101006C40D2B5BCB85748851FEF84F492F4CF</vt:lpwstr>
  </property>
</Properties>
</file>